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LIC\SECC\SEI 2026\DISPENSA\MATERIAIS DE SINALIZAÇÃO\"/>
    </mc:Choice>
  </mc:AlternateContent>
  <xr:revisionPtr revIDLastSave="0" documentId="13_ncr:1_{A55067B6-7932-414A-8525-CFDE664E9C16}" xr6:coauthVersionLast="47" xr6:coauthVersionMax="47" xr10:uidLastSave="{00000000-0000-0000-0000-000000000000}"/>
  <bookViews>
    <workbookView xWindow="-120" yWindow="-120" windowWidth="29040" windowHeight="15720" xr2:uid="{8D7E4206-154B-4A52-B401-B75392DF12DC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62" i="1" l="1"/>
  <c r="Z62" i="1"/>
  <c r="I72" i="1" s="1"/>
  <c r="Y62" i="1"/>
  <c r="S57" i="1"/>
  <c r="R57" i="1"/>
  <c r="Q57" i="1"/>
  <c r="G71" i="1" s="1"/>
  <c r="I71" i="1" s="1"/>
  <c r="R52" i="1"/>
  <c r="Q52" i="1"/>
  <c r="I70" i="1" s="1"/>
  <c r="P52" i="1"/>
  <c r="U47" i="1"/>
  <c r="T47" i="1"/>
  <c r="G69" i="1" s="1"/>
  <c r="I69" i="1" s="1"/>
  <c r="S47" i="1"/>
  <c r="R42" i="1"/>
  <c r="Q42" i="1"/>
  <c r="P42" i="1"/>
  <c r="G68" i="1" s="1"/>
  <c r="I68" i="1" s="1"/>
  <c r="P14" i="1"/>
  <c r="AA34" i="1"/>
  <c r="Z34" i="1"/>
  <c r="Y34" i="1"/>
  <c r="S29" i="1"/>
  <c r="R29" i="1"/>
  <c r="Q29" i="1"/>
  <c r="R24" i="1"/>
  <c r="Q24" i="1"/>
  <c r="P24" i="1"/>
  <c r="U19" i="1"/>
  <c r="T19" i="1"/>
  <c r="S19" i="1"/>
  <c r="R14" i="1"/>
  <c r="Q14" i="1"/>
  <c r="I73" i="1" l="1"/>
</calcChain>
</file>

<file path=xl/sharedStrings.xml><?xml version="1.0" encoding="utf-8"?>
<sst xmlns="http://schemas.openxmlformats.org/spreadsheetml/2006/main" count="135" uniqueCount="34">
  <si>
    <t>ITEM</t>
  </si>
  <si>
    <t>FONTE DE DADOS</t>
  </si>
  <si>
    <t>DESCRIÇÃO DO OBJETO</t>
  </si>
  <si>
    <r>
      <rPr>
        <b/>
        <sz val="12"/>
        <color theme="1"/>
        <rFont val="Calibri"/>
        <family val="2"/>
        <scheme val="minor"/>
      </rPr>
      <t>MINISTÉRIO DOS TRANSPORTES</t>
    </r>
    <r>
      <rPr>
        <sz val="12"/>
        <color theme="1"/>
        <rFont val="Calibri"/>
        <family val="2"/>
        <scheme val="minor"/>
      </rPr>
      <t xml:space="preserve">
SECRETARIA EXECUTIVA
SUBSECRETARIA DE PLANEJAMENTO, ORÇAMENTO E ADMINISTRAÇÃO
COORDENAÇÃO DE LICITAÇÕES E CONTRATOS
DIVISÃO DE LICITAÇÕES E CONTRATOS
SERVIÇO DE PESQUISA DE PREÇOS E COMPRAS DIRETAS</t>
    </r>
  </si>
  <si>
    <r>
      <rPr>
        <b/>
        <sz val="12"/>
        <color theme="1"/>
        <rFont val="Calibri"/>
        <family val="2"/>
        <scheme val="minor"/>
      </rPr>
      <t>Legislação Utilizada</t>
    </r>
    <r>
      <rPr>
        <sz val="12"/>
        <color theme="1"/>
        <rFont val="Calibri"/>
        <family val="2"/>
        <scheme val="minor"/>
      </rPr>
      <t>: Instrução Normativa 65/2021 SEGES/ME</t>
    </r>
  </si>
  <si>
    <r>
      <rPr>
        <b/>
        <sz val="12"/>
        <color theme="1"/>
        <rFont val="Calibri"/>
        <family val="2"/>
        <scheme val="minor"/>
      </rPr>
      <t>Identificação do agente responsável pela cotação:</t>
    </r>
    <r>
      <rPr>
        <sz val="12"/>
        <color theme="1"/>
        <rFont val="Calibri"/>
        <family val="2"/>
        <scheme val="minor"/>
      </rPr>
      <t xml:space="preserve">  JOÃO DIONÍZIO FERREIRA</t>
    </r>
  </si>
  <si>
    <r>
      <rPr>
        <b/>
        <sz val="12"/>
        <color theme="1"/>
        <rFont val="Calibri"/>
        <family val="2"/>
        <scheme val="minor"/>
      </rPr>
      <t>Processo</t>
    </r>
    <r>
      <rPr>
        <sz val="12"/>
        <color theme="1"/>
        <rFont val="Calibri"/>
        <family val="2"/>
        <scheme val="minor"/>
      </rPr>
      <t>: n° 50000.009021/2026-14</t>
    </r>
  </si>
  <si>
    <r>
      <rPr>
        <b/>
        <sz val="12"/>
        <color theme="1"/>
        <rFont val="Calibri"/>
        <family val="2"/>
        <scheme val="minor"/>
      </rPr>
      <t>Objeto:</t>
    </r>
    <r>
      <rPr>
        <sz val="12"/>
        <color theme="1"/>
        <rFont val="Calibri"/>
        <family val="2"/>
        <scheme val="minor"/>
      </rPr>
      <t xml:space="preserve"> Aquisição de materiais de sinalização e segurança (cones de balizamento, suportes de chão para extintores, pedestais verticais e correntes plásticas de demarcação).</t>
    </r>
  </si>
  <si>
    <r>
      <rPr>
        <b/>
        <sz val="12"/>
        <color theme="1"/>
        <rFont val="Calibri"/>
        <family val="2"/>
        <scheme val="minor"/>
      </rPr>
      <t>Data de Realização da Planilha de Custos</t>
    </r>
    <r>
      <rPr>
        <sz val="12"/>
        <color theme="1"/>
        <rFont val="Calibri"/>
        <family val="2"/>
        <scheme val="minor"/>
      </rPr>
      <t>: 19/08/2026</t>
    </r>
  </si>
  <si>
    <t>1ª PLANILHA COMPARATIVA DE PREÇOS - AMOSTRAGEM E SANEAMENTO AMOSTRAL</t>
  </si>
  <si>
    <t>UNIDADE DE MEDIDA</t>
  </si>
  <si>
    <t>Média Aritmética</t>
  </si>
  <si>
    <t>Mediana</t>
  </si>
  <si>
    <t>Variância</t>
  </si>
  <si>
    <t>Unidade</t>
  </si>
  <si>
    <t>Valor retirado por estar inexequível ou excessivamente alto</t>
  </si>
  <si>
    <t>2ª PLANILHA COMPARATIVA DE PREÇOS - AMOSTRAGEM E SANEAMENTO AMOSTRAL</t>
  </si>
  <si>
    <t>RESULTADO DA ESTIMATIVA DE PREÇOS</t>
  </si>
  <si>
    <t>ITENS</t>
  </si>
  <si>
    <t>DESCRIÇÃO</t>
  </si>
  <si>
    <t>METODOLOGIA UTILIZADA</t>
  </si>
  <si>
    <t>VALOR UNITÁRIO</t>
  </si>
  <si>
    <t>QUANTIDADE</t>
  </si>
  <si>
    <t>VALOR TOTAL</t>
  </si>
  <si>
    <t>VALOR TOTAL ESTIMADO DA CONTRATAÇÃO</t>
  </si>
  <si>
    <t>CONE BARRIL</t>
  </si>
  <si>
    <t xml:space="preserve">QTD. </t>
  </si>
  <si>
    <t>Metro</t>
  </si>
  <si>
    <t>CONE DE SINALIZAÇÃO</t>
  </si>
  <si>
    <t>PEDESTAL VERTICAL</t>
  </si>
  <si>
    <t>CORRENTE PLÁSTICA DE ELOS</t>
  </si>
  <si>
    <t>SUPORTE DE CHÃO PARA EXTINTOR</t>
  </si>
  <si>
    <t>m</t>
  </si>
  <si>
    <t>Método estatístico aplicado para a definição do valor estimado: Média Aritmética/ Mediana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</si>
</sst>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 wrapText="1"/>
    </xf>
    <xf numFmtId="44" fontId="0" fillId="2" borderId="1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44" fontId="6" fillId="2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9" fontId="0" fillId="0" borderId="0" xfId="2" applyFont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4" fontId="0" fillId="2" borderId="0" xfId="1" applyFont="1" applyFill="1" applyBorder="1" applyAlignment="1">
      <alignment horizontal="center" vertical="center" wrapText="1"/>
    </xf>
    <xf numFmtId="44" fontId="0" fillId="2" borderId="0" xfId="0" applyNumberFormat="1" applyFill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44" fontId="5" fillId="6" borderId="1" xfId="0" applyNumberFormat="1" applyFont="1" applyFill="1" applyBorder="1" applyAlignment="1">
      <alignment horizontal="center" vertical="center"/>
    </xf>
    <xf numFmtId="9" fontId="0" fillId="2" borderId="0" xfId="2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51858</xdr:colOff>
      <xdr:row>0</xdr:row>
      <xdr:rowOff>264583</xdr:rowOff>
    </xdr:from>
    <xdr:to>
      <xdr:col>0</xdr:col>
      <xdr:colOff>758169</xdr:colOff>
      <xdr:row>0</xdr:row>
      <xdr:rowOff>1079500</xdr:rowOff>
    </xdr:to>
    <xdr:pic>
      <xdr:nvPicPr>
        <xdr:cNvPr id="2" name="Imagem 1" descr="Brasão da República | Instituto de Artes">
          <a:extLst>
            <a:ext uri="{FF2B5EF4-FFF2-40B4-BE49-F238E27FC236}">
              <a16:creationId xmlns:a16="http://schemas.microsoft.com/office/drawing/2014/main" id="{D7CA2EE6-3135-4491-BE60-876AEBAA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" y="264583"/>
          <a:ext cx="706311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B99F-7B1F-41B5-BD29-7792BB8BC55B}">
  <dimension ref="A1:AH73"/>
  <sheetViews>
    <sheetView tabSelected="1" zoomScale="80" zoomScaleNormal="80" workbookViewId="0">
      <selection activeCell="A7" sqref="A7:L7"/>
    </sheetView>
  </sheetViews>
  <sheetFormatPr defaultRowHeight="16.5" customHeight="1" x14ac:dyDescent="0.25"/>
  <cols>
    <col min="1" max="1" width="12" style="1" customWidth="1"/>
    <col min="2" max="2" width="13.42578125" style="1" bestFit="1" customWidth="1"/>
    <col min="3" max="3" width="15.42578125" style="1" customWidth="1"/>
    <col min="4" max="4" width="12.140625" style="1" customWidth="1"/>
    <col min="5" max="5" width="10.140625" style="1" customWidth="1"/>
    <col min="6" max="6" width="15.5703125" style="1" customWidth="1"/>
    <col min="7" max="7" width="18" style="1" customWidth="1"/>
    <col min="8" max="8" width="16.85546875" style="1" customWidth="1"/>
    <col min="9" max="9" width="17" style="1" customWidth="1"/>
    <col min="10" max="10" width="16.5703125" style="1" customWidth="1"/>
    <col min="11" max="11" width="16.140625" style="1" customWidth="1"/>
    <col min="12" max="12" width="16" style="1" customWidth="1"/>
    <col min="13" max="13" width="17.42578125" style="1" customWidth="1"/>
    <col min="14" max="14" width="15.5703125" style="1" customWidth="1"/>
    <col min="15" max="15" width="16" style="1" customWidth="1"/>
    <col min="16" max="16" width="15.140625" style="1" bestFit="1" customWidth="1"/>
    <col min="17" max="17" width="18.28515625" style="1" customWidth="1"/>
    <col min="18" max="18" width="18.85546875" style="1" customWidth="1"/>
    <col min="19" max="19" width="17.7109375" style="1" customWidth="1"/>
    <col min="20" max="20" width="15.28515625" style="1" bestFit="1" customWidth="1"/>
    <col min="21" max="21" width="17" style="1" customWidth="1"/>
    <col min="22" max="22" width="9.7109375" style="1" bestFit="1" customWidth="1"/>
    <col min="23" max="23" width="13.5703125" style="1" customWidth="1"/>
    <col min="24" max="24" width="9.7109375" style="1" bestFit="1" customWidth="1"/>
    <col min="25" max="25" width="17" style="1" customWidth="1"/>
    <col min="26" max="26" width="12.42578125" style="1" customWidth="1"/>
    <col min="27" max="28" width="9.7109375" style="1" bestFit="1" customWidth="1"/>
    <col min="29" max="29" width="10.85546875" style="1" customWidth="1"/>
    <col min="30" max="30" width="15" style="1" customWidth="1"/>
    <col min="31" max="33" width="16.7109375" style="1" customWidth="1"/>
    <col min="34" max="34" width="10.28515625" style="1" bestFit="1" customWidth="1"/>
    <col min="35" max="35" width="14" style="1" customWidth="1"/>
    <col min="36" max="16384" width="9.140625" style="1"/>
  </cols>
  <sheetData>
    <row r="1" spans="1:21" customFormat="1" ht="100.5" customHeight="1" x14ac:dyDescent="0.25">
      <c r="A1" s="1"/>
      <c r="B1" s="48" t="s">
        <v>3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1" customFormat="1" ht="24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21" customFormat="1" ht="24" customHeight="1" x14ac:dyDescent="0.2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1" customFormat="1" ht="24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21" customFormat="1" ht="24" customHeight="1" x14ac:dyDescent="0.25">
      <c r="A5" s="49" t="s">
        <v>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21" customFormat="1" ht="24" customHeight="1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21" customFormat="1" ht="24" customHeight="1" x14ac:dyDescent="0.25">
      <c r="A7" s="51" t="s">
        <v>33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10" spans="1:21" ht="16.5" customHeight="1" x14ac:dyDescent="0.25">
      <c r="A10" s="40" t="s">
        <v>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ht="16.5" customHeigh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6.5" customHeight="1" x14ac:dyDescent="0.25">
      <c r="A12" s="42" t="s">
        <v>0</v>
      </c>
      <c r="B12" s="42" t="s">
        <v>2</v>
      </c>
      <c r="C12" s="42"/>
      <c r="D12" s="42"/>
      <c r="E12" s="42"/>
      <c r="F12" s="42"/>
      <c r="G12" s="43" t="s">
        <v>10</v>
      </c>
      <c r="H12" s="43" t="s">
        <v>26</v>
      </c>
      <c r="I12" s="52" t="s">
        <v>1</v>
      </c>
      <c r="J12" s="53"/>
      <c r="K12" s="53"/>
      <c r="L12" s="53"/>
      <c r="M12" s="53"/>
      <c r="N12" s="53"/>
      <c r="O12" s="54"/>
      <c r="P12" s="43" t="s">
        <v>11</v>
      </c>
      <c r="Q12" s="43" t="s">
        <v>12</v>
      </c>
      <c r="R12" s="43" t="s">
        <v>13</v>
      </c>
      <c r="S12" s="6"/>
      <c r="T12" s="6"/>
    </row>
    <row r="13" spans="1:21" ht="16.5" customHeight="1" x14ac:dyDescent="0.25">
      <c r="A13" s="42"/>
      <c r="B13" s="42"/>
      <c r="C13" s="42"/>
      <c r="D13" s="42"/>
      <c r="E13" s="42"/>
      <c r="F13" s="42"/>
      <c r="G13" s="43"/>
      <c r="H13" s="43"/>
      <c r="I13" s="30">
        <v>1</v>
      </c>
      <c r="J13" s="30">
        <v>2</v>
      </c>
      <c r="K13" s="30">
        <v>3</v>
      </c>
      <c r="L13" s="30">
        <v>4</v>
      </c>
      <c r="M13" s="30">
        <v>5</v>
      </c>
      <c r="N13" s="30">
        <v>6</v>
      </c>
      <c r="O13" s="30">
        <v>7</v>
      </c>
      <c r="P13" s="43"/>
      <c r="Q13" s="43"/>
      <c r="R13" s="43"/>
      <c r="S13" s="6"/>
      <c r="T13" s="6"/>
    </row>
    <row r="14" spans="1:21" ht="16.5" customHeight="1" x14ac:dyDescent="0.25">
      <c r="A14" s="4">
        <v>1</v>
      </c>
      <c r="B14" s="36" t="s">
        <v>25</v>
      </c>
      <c r="C14" s="37"/>
      <c r="D14" s="37"/>
      <c r="E14" s="37"/>
      <c r="F14" s="38"/>
      <c r="G14" s="7" t="s">
        <v>14</v>
      </c>
      <c r="H14" s="8">
        <v>6</v>
      </c>
      <c r="I14" s="9">
        <v>205.11</v>
      </c>
      <c r="J14" s="9">
        <v>190</v>
      </c>
      <c r="K14" s="24">
        <v>150</v>
      </c>
      <c r="L14" s="12">
        <v>148</v>
      </c>
      <c r="M14" s="12">
        <v>187.5</v>
      </c>
      <c r="N14" s="20">
        <v>367.08</v>
      </c>
      <c r="O14" s="20">
        <v>376.04</v>
      </c>
      <c r="P14" s="10">
        <f>ROUND(AVERAGE(I14:O14),2)</f>
        <v>231.96</v>
      </c>
      <c r="Q14" s="10">
        <f>ROUND(MEDIAN(I14:O14),2)</f>
        <v>190</v>
      </c>
      <c r="R14" s="11">
        <f>(_xlfn.STDEV.S(I14:O14))/(AVERAGE(I14:O14))</f>
        <v>0.42107928241563913</v>
      </c>
      <c r="S14" s="6"/>
      <c r="T14" s="6"/>
    </row>
    <row r="15" spans="1:21" ht="16.5" customHeight="1" x14ac:dyDescent="0.25">
      <c r="A15" s="39" t="s">
        <v>15</v>
      </c>
      <c r="B15" s="39"/>
      <c r="C15" s="39"/>
      <c r="D15" s="39"/>
      <c r="E15" s="39"/>
      <c r="F15" s="39"/>
      <c r="G15" s="39"/>
      <c r="H15" s="14"/>
      <c r="I15" s="15"/>
      <c r="J15" s="15"/>
      <c r="K15" s="16"/>
      <c r="L15" s="22"/>
      <c r="M15" s="15"/>
      <c r="N15" s="15"/>
      <c r="O15" s="15"/>
      <c r="P15" s="18"/>
      <c r="Q15" s="18"/>
      <c r="R15" s="19"/>
      <c r="S15" s="6"/>
      <c r="T15" s="6"/>
    </row>
    <row r="16" spans="1:21" ht="16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34" ht="15.75" x14ac:dyDescent="0.25">
      <c r="A17" s="42" t="s">
        <v>0</v>
      </c>
      <c r="B17" s="42" t="s">
        <v>2</v>
      </c>
      <c r="C17" s="42"/>
      <c r="D17" s="42"/>
      <c r="E17" s="42"/>
      <c r="F17" s="42"/>
      <c r="G17" s="43" t="s">
        <v>10</v>
      </c>
      <c r="H17" s="43" t="s">
        <v>26</v>
      </c>
      <c r="I17" s="52" t="s">
        <v>1</v>
      </c>
      <c r="J17" s="53"/>
      <c r="K17" s="53"/>
      <c r="L17" s="53"/>
      <c r="M17" s="53"/>
      <c r="N17" s="53"/>
      <c r="O17" s="53"/>
      <c r="P17" s="53"/>
      <c r="Q17" s="53"/>
      <c r="R17" s="54"/>
      <c r="S17" s="2" t="s">
        <v>11</v>
      </c>
      <c r="T17" s="2" t="s">
        <v>12</v>
      </c>
      <c r="U17" s="2" t="s">
        <v>13</v>
      </c>
    </row>
    <row r="18" spans="1:34" ht="16.5" customHeight="1" x14ac:dyDescent="0.25">
      <c r="A18" s="42"/>
      <c r="B18" s="42"/>
      <c r="C18" s="42"/>
      <c r="D18" s="42"/>
      <c r="E18" s="42"/>
      <c r="F18" s="42"/>
      <c r="G18" s="43"/>
      <c r="H18" s="43"/>
      <c r="I18" s="30">
        <v>1</v>
      </c>
      <c r="J18" s="30">
        <v>2</v>
      </c>
      <c r="K18" s="30">
        <v>3</v>
      </c>
      <c r="L18" s="30">
        <v>4</v>
      </c>
      <c r="M18" s="30">
        <v>5</v>
      </c>
      <c r="N18" s="30">
        <v>6</v>
      </c>
      <c r="O18" s="30">
        <v>7</v>
      </c>
      <c r="P18" s="30">
        <v>8</v>
      </c>
      <c r="Q18" s="30">
        <v>9</v>
      </c>
      <c r="R18" s="30">
        <v>10</v>
      </c>
      <c r="S18" s="2"/>
      <c r="T18" s="2"/>
      <c r="U18" s="2"/>
      <c r="V18"/>
      <c r="W18"/>
    </row>
    <row r="19" spans="1:34" ht="16.5" customHeight="1" x14ac:dyDescent="0.25">
      <c r="A19" s="4">
        <v>2</v>
      </c>
      <c r="B19" s="36" t="s">
        <v>28</v>
      </c>
      <c r="C19" s="37"/>
      <c r="D19" s="37"/>
      <c r="E19" s="37"/>
      <c r="F19" s="38"/>
      <c r="G19" s="7" t="s">
        <v>14</v>
      </c>
      <c r="H19" s="8">
        <v>142</v>
      </c>
      <c r="I19" s="12">
        <v>78</v>
      </c>
      <c r="J19" s="20">
        <v>133.99</v>
      </c>
      <c r="K19" s="24">
        <v>70</v>
      </c>
      <c r="L19" s="20">
        <v>67.650000000000006</v>
      </c>
      <c r="M19" s="12">
        <v>119</v>
      </c>
      <c r="N19" s="12">
        <v>120</v>
      </c>
      <c r="O19" s="12">
        <v>81.73</v>
      </c>
      <c r="P19" s="12">
        <v>70</v>
      </c>
      <c r="Q19" s="20">
        <v>67</v>
      </c>
      <c r="R19" s="20">
        <v>69</v>
      </c>
      <c r="S19" s="10">
        <f>ROUND(AVERAGE(I19:R19),2)</f>
        <v>87.64</v>
      </c>
      <c r="T19" s="10">
        <f>ROUND(MEDIAN(I19:R19),2)</f>
        <v>74</v>
      </c>
      <c r="U19" s="11">
        <f>(_xlfn.STDEV.S(I19:R19))/(AVERAGE(I19:R19))</f>
        <v>0.29712170859607251</v>
      </c>
      <c r="V19"/>
      <c r="W19"/>
    </row>
    <row r="20" spans="1:34" ht="16.5" customHeight="1" x14ac:dyDescent="0.25">
      <c r="A20" s="39" t="s">
        <v>15</v>
      </c>
      <c r="B20" s="39"/>
      <c r="C20" s="39"/>
      <c r="D20" s="39"/>
      <c r="E20" s="39"/>
      <c r="F20" s="39"/>
      <c r="G20" s="39"/>
      <c r="H20" s="14"/>
      <c r="I20" s="15"/>
      <c r="J20" s="15"/>
      <c r="K20" s="16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8"/>
      <c r="AE20" s="18"/>
      <c r="AF20" s="19"/>
      <c r="AG20"/>
      <c r="AH20"/>
    </row>
    <row r="21" spans="1:34" ht="16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34" ht="16.5" customHeight="1" x14ac:dyDescent="0.25">
      <c r="A22" s="42" t="s">
        <v>0</v>
      </c>
      <c r="B22" s="42" t="s">
        <v>2</v>
      </c>
      <c r="C22" s="42"/>
      <c r="D22" s="42"/>
      <c r="E22" s="42"/>
      <c r="F22" s="42"/>
      <c r="G22" s="43" t="s">
        <v>10</v>
      </c>
      <c r="H22" s="43" t="s">
        <v>26</v>
      </c>
      <c r="I22" s="52" t="s">
        <v>1</v>
      </c>
      <c r="J22" s="53"/>
      <c r="K22" s="53"/>
      <c r="L22" s="53"/>
      <c r="M22" s="53"/>
      <c r="N22" s="53"/>
      <c r="O22" s="54"/>
      <c r="P22" s="43" t="s">
        <v>11</v>
      </c>
      <c r="Q22" s="43" t="s">
        <v>12</v>
      </c>
      <c r="R22" s="43" t="s">
        <v>13</v>
      </c>
      <c r="S22" s="6"/>
      <c r="T22" s="6"/>
    </row>
    <row r="23" spans="1:34" ht="16.5" customHeight="1" x14ac:dyDescent="0.25">
      <c r="A23" s="42"/>
      <c r="B23" s="42"/>
      <c r="C23" s="42"/>
      <c r="D23" s="42"/>
      <c r="E23" s="42"/>
      <c r="F23" s="42"/>
      <c r="G23" s="43"/>
      <c r="H23" s="43"/>
      <c r="I23" s="30">
        <v>1</v>
      </c>
      <c r="J23" s="30">
        <v>2</v>
      </c>
      <c r="K23" s="30">
        <v>3</v>
      </c>
      <c r="L23" s="30">
        <v>4</v>
      </c>
      <c r="M23" s="30">
        <v>5</v>
      </c>
      <c r="N23" s="30">
        <v>6</v>
      </c>
      <c r="O23" s="30">
        <v>7</v>
      </c>
      <c r="P23" s="43"/>
      <c r="Q23" s="43"/>
      <c r="R23" s="43"/>
      <c r="S23" s="6"/>
      <c r="T23" s="6"/>
    </row>
    <row r="24" spans="1:34" ht="16.5" customHeight="1" x14ac:dyDescent="0.25">
      <c r="A24" s="4">
        <v>3</v>
      </c>
      <c r="B24" s="36" t="s">
        <v>29</v>
      </c>
      <c r="C24" s="37"/>
      <c r="D24" s="37"/>
      <c r="E24" s="37"/>
      <c r="F24" s="38"/>
      <c r="G24" s="7" t="s">
        <v>14</v>
      </c>
      <c r="H24" s="8">
        <v>16</v>
      </c>
      <c r="I24" s="12">
        <v>67.400000000000006</v>
      </c>
      <c r="J24" s="20">
        <v>274.8</v>
      </c>
      <c r="K24" s="13">
        <v>467</v>
      </c>
      <c r="L24" s="13">
        <v>282.5</v>
      </c>
      <c r="M24" s="24">
        <v>48.35</v>
      </c>
      <c r="N24" s="24">
        <v>74</v>
      </c>
      <c r="O24" s="24">
        <v>62</v>
      </c>
      <c r="P24" s="10">
        <f>ROUND(AVERAGE(I24:O24),2)</f>
        <v>182.29</v>
      </c>
      <c r="Q24" s="10">
        <f>ROUND(MEDIAN(I24:O24),2)</f>
        <v>74</v>
      </c>
      <c r="R24" s="11">
        <f>(_xlfn.STDEV.S(I24:O24))/(AVERAGE(I24:O24))</f>
        <v>0.88735822291799538</v>
      </c>
      <c r="S24" s="6"/>
      <c r="T24" s="6"/>
    </row>
    <row r="25" spans="1:34" ht="16.5" customHeight="1" x14ac:dyDescent="0.25">
      <c r="A25" s="39" t="s">
        <v>15</v>
      </c>
      <c r="B25" s="39"/>
      <c r="C25" s="39"/>
      <c r="D25" s="39"/>
      <c r="E25" s="39"/>
      <c r="F25" s="39"/>
      <c r="G25" s="39"/>
      <c r="H25" s="14"/>
      <c r="I25" s="15"/>
      <c r="J25" s="15"/>
      <c r="K25" s="16"/>
      <c r="L25" s="17"/>
      <c r="M25" s="17"/>
      <c r="N25" s="17"/>
      <c r="O25" s="17"/>
      <c r="P25" s="15"/>
      <c r="Q25" s="18"/>
      <c r="R25" s="18"/>
      <c r="S25" s="19"/>
      <c r="T25" s="6"/>
      <c r="U25" s="6"/>
    </row>
    <row r="26" spans="1:34" ht="16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34" ht="16.5" customHeight="1" x14ac:dyDescent="0.25">
      <c r="A27" s="42" t="s">
        <v>0</v>
      </c>
      <c r="B27" s="42" t="s">
        <v>2</v>
      </c>
      <c r="C27" s="42"/>
      <c r="D27" s="42"/>
      <c r="E27" s="42"/>
      <c r="F27" s="42"/>
      <c r="G27" s="43" t="s">
        <v>10</v>
      </c>
      <c r="H27" s="43" t="s">
        <v>26</v>
      </c>
      <c r="I27" s="55" t="s">
        <v>1</v>
      </c>
      <c r="J27" s="56"/>
      <c r="K27" s="56"/>
      <c r="L27" s="56"/>
      <c r="M27" s="56"/>
      <c r="N27" s="56"/>
      <c r="O27" s="56"/>
      <c r="P27" s="57"/>
      <c r="Q27" s="43" t="s">
        <v>11</v>
      </c>
      <c r="R27" s="43" t="s">
        <v>12</v>
      </c>
      <c r="S27" s="43" t="s">
        <v>13</v>
      </c>
      <c r="T27" s="6"/>
      <c r="U27" s="6"/>
      <c r="V27" s="6"/>
      <c r="W27" s="6"/>
    </row>
    <row r="28" spans="1:34" ht="16.5" customHeight="1" x14ac:dyDescent="0.25">
      <c r="A28" s="42"/>
      <c r="B28" s="42"/>
      <c r="C28" s="42"/>
      <c r="D28" s="42"/>
      <c r="E28" s="42"/>
      <c r="F28" s="42"/>
      <c r="G28" s="43"/>
      <c r="H28" s="43"/>
      <c r="I28" s="30">
        <v>1</v>
      </c>
      <c r="J28" s="30">
        <v>2</v>
      </c>
      <c r="K28" s="30">
        <v>3</v>
      </c>
      <c r="L28" s="30">
        <v>4</v>
      </c>
      <c r="M28" s="30">
        <v>5</v>
      </c>
      <c r="N28" s="30">
        <v>6</v>
      </c>
      <c r="O28" s="30">
        <v>7</v>
      </c>
      <c r="P28" s="30">
        <v>8</v>
      </c>
      <c r="Q28" s="43"/>
      <c r="R28" s="43"/>
      <c r="S28" s="43"/>
      <c r="T28" s="6"/>
      <c r="U28" s="6"/>
      <c r="V28" s="6"/>
      <c r="W28" s="6"/>
    </row>
    <row r="29" spans="1:34" ht="16.5" customHeight="1" x14ac:dyDescent="0.25">
      <c r="A29" s="4">
        <v>4</v>
      </c>
      <c r="B29" s="44" t="s">
        <v>30</v>
      </c>
      <c r="C29" s="45"/>
      <c r="D29" s="45"/>
      <c r="E29" s="45"/>
      <c r="F29" s="46"/>
      <c r="G29" s="7" t="s">
        <v>27</v>
      </c>
      <c r="H29" s="8">
        <v>32</v>
      </c>
      <c r="I29" s="12">
        <v>5.85</v>
      </c>
      <c r="J29" s="12">
        <v>6.12</v>
      </c>
      <c r="K29" s="12">
        <v>4.54</v>
      </c>
      <c r="L29" s="12">
        <v>6.3</v>
      </c>
      <c r="M29" s="12">
        <v>6.2</v>
      </c>
      <c r="N29" s="24">
        <v>4.4000000000000004</v>
      </c>
      <c r="O29" s="24">
        <v>5.6</v>
      </c>
      <c r="P29" s="24">
        <v>5.5</v>
      </c>
      <c r="Q29" s="10">
        <f>ROUND(AVERAGE(I29:P29),2)</f>
        <v>5.56</v>
      </c>
      <c r="R29" s="10">
        <f>ROUND(MEDIAN(I29:P29),2)</f>
        <v>5.73</v>
      </c>
      <c r="S29" s="11">
        <f>(_xlfn.STDEV.S(I29:P29))/(AVERAGE(I29:P29))</f>
        <v>0.131482070546561</v>
      </c>
      <c r="T29" s="6"/>
      <c r="U29" s="6"/>
      <c r="V29" s="6"/>
      <c r="W29" s="6"/>
    </row>
    <row r="30" spans="1:34" s="28" customFormat="1" ht="16.5" customHeight="1" x14ac:dyDescent="0.25">
      <c r="A30" s="47"/>
      <c r="B30" s="47"/>
      <c r="C30" s="47"/>
      <c r="D30" s="47"/>
      <c r="E30" s="47"/>
      <c r="F30" s="47"/>
      <c r="G30" s="47"/>
      <c r="H30" s="21"/>
      <c r="I30" s="21"/>
      <c r="J30" s="22"/>
      <c r="K30" s="16"/>
      <c r="L30" s="16"/>
      <c r="M30" s="22"/>
      <c r="N30" s="23"/>
      <c r="O30" s="23"/>
      <c r="P30" s="26"/>
      <c r="Q30" s="27"/>
      <c r="R30" s="27"/>
      <c r="S30" s="27"/>
      <c r="T30" s="27"/>
      <c r="U30" s="27"/>
    </row>
    <row r="31" spans="1:34" ht="16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34" ht="16.5" customHeight="1" x14ac:dyDescent="0.25">
      <c r="A32" s="42" t="s">
        <v>0</v>
      </c>
      <c r="B32" s="42" t="s">
        <v>2</v>
      </c>
      <c r="C32" s="42"/>
      <c r="D32" s="42"/>
      <c r="E32" s="42"/>
      <c r="F32" s="42"/>
      <c r="G32" s="43" t="s">
        <v>10</v>
      </c>
      <c r="H32" s="43" t="s">
        <v>26</v>
      </c>
      <c r="I32" s="52" t="s">
        <v>1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4"/>
      <c r="Y32" s="43" t="s">
        <v>11</v>
      </c>
      <c r="Z32" s="43" t="s">
        <v>12</v>
      </c>
      <c r="AA32" s="43" t="s">
        <v>13</v>
      </c>
      <c r="AB32" s="6"/>
      <c r="AC32" s="6"/>
      <c r="AD32" s="6"/>
      <c r="AE32" s="6"/>
    </row>
    <row r="33" spans="1:34" ht="16.5" customHeight="1" x14ac:dyDescent="0.25">
      <c r="A33" s="42"/>
      <c r="B33" s="42"/>
      <c r="C33" s="42"/>
      <c r="D33" s="42"/>
      <c r="E33" s="42"/>
      <c r="F33" s="42"/>
      <c r="G33" s="43"/>
      <c r="H33" s="43"/>
      <c r="I33" s="30">
        <v>1</v>
      </c>
      <c r="J33" s="30">
        <v>2</v>
      </c>
      <c r="K33" s="30">
        <v>3</v>
      </c>
      <c r="L33" s="30">
        <v>4</v>
      </c>
      <c r="M33" s="30">
        <v>5</v>
      </c>
      <c r="N33" s="30">
        <v>6</v>
      </c>
      <c r="O33" s="30">
        <v>7</v>
      </c>
      <c r="P33" s="30">
        <v>8</v>
      </c>
      <c r="Q33" s="30">
        <v>9</v>
      </c>
      <c r="R33" s="30">
        <v>10</v>
      </c>
      <c r="S33" s="30">
        <v>11</v>
      </c>
      <c r="T33" s="30">
        <v>12</v>
      </c>
      <c r="U33" s="30">
        <v>13</v>
      </c>
      <c r="V33" s="30">
        <v>14</v>
      </c>
      <c r="W33" s="30">
        <v>15</v>
      </c>
      <c r="X33" s="30">
        <v>16</v>
      </c>
      <c r="Y33" s="43"/>
      <c r="Z33" s="43"/>
      <c r="AA33" s="43"/>
      <c r="AB33" s="6"/>
      <c r="AC33" s="6"/>
      <c r="AD33" s="6"/>
      <c r="AE33" s="6"/>
    </row>
    <row r="34" spans="1:34" ht="16.5" customHeight="1" x14ac:dyDescent="0.25">
      <c r="A34" s="4">
        <v>5</v>
      </c>
      <c r="B34" s="44" t="s">
        <v>31</v>
      </c>
      <c r="C34" s="45"/>
      <c r="D34" s="45"/>
      <c r="E34" s="45"/>
      <c r="F34" s="46"/>
      <c r="G34" s="7" t="s">
        <v>14</v>
      </c>
      <c r="H34" s="8">
        <v>120</v>
      </c>
      <c r="I34" s="12">
        <v>30.8</v>
      </c>
      <c r="J34" s="12">
        <v>36</v>
      </c>
      <c r="K34" s="24">
        <v>49</v>
      </c>
      <c r="L34" s="12">
        <v>39</v>
      </c>
      <c r="M34" s="12">
        <v>30</v>
      </c>
      <c r="N34" s="20">
        <v>270</v>
      </c>
      <c r="O34" s="12">
        <v>31</v>
      </c>
      <c r="P34" s="20">
        <v>143.46</v>
      </c>
      <c r="Q34" s="20">
        <v>147.33000000000001</v>
      </c>
      <c r="R34" s="20">
        <v>105.63</v>
      </c>
      <c r="S34" s="12">
        <v>37</v>
      </c>
      <c r="T34" s="12">
        <v>30</v>
      </c>
      <c r="U34" s="20">
        <v>109</v>
      </c>
      <c r="V34" s="12">
        <v>49</v>
      </c>
      <c r="W34" s="12">
        <v>41</v>
      </c>
      <c r="X34" s="9">
        <v>35</v>
      </c>
      <c r="Y34" s="10">
        <f>ROUND(AVERAGE(I34:X34),2)</f>
        <v>73.95</v>
      </c>
      <c r="Z34" s="10">
        <f>ROUND(MEDIAN(I34:X34),2)</f>
        <v>40</v>
      </c>
      <c r="AA34" s="11">
        <f>(_xlfn.STDEV.S(I34:X34))/(AVERAGE(I34:X34))</f>
        <v>0.89920641279038316</v>
      </c>
      <c r="AB34" s="6"/>
      <c r="AC34" s="6"/>
      <c r="AD34" s="6"/>
      <c r="AE34" s="6"/>
    </row>
    <row r="35" spans="1:34" ht="16.5" customHeight="1" x14ac:dyDescent="0.25">
      <c r="A35" s="39" t="s">
        <v>15</v>
      </c>
      <c r="B35" s="39"/>
      <c r="C35" s="39"/>
      <c r="D35" s="39"/>
      <c r="E35" s="39"/>
      <c r="F35" s="39"/>
      <c r="G35" s="39"/>
      <c r="H35" s="21"/>
      <c r="I35" s="21"/>
      <c r="J35" s="21"/>
      <c r="K35" s="16"/>
      <c r="L35" s="15"/>
      <c r="M35" s="15"/>
      <c r="N35" s="18"/>
      <c r="O35" s="18"/>
      <c r="P35" s="19"/>
      <c r="Q35" s="6"/>
      <c r="R35" s="6"/>
      <c r="S35" s="6"/>
      <c r="T35" s="6"/>
      <c r="U35" s="6"/>
    </row>
    <row r="38" spans="1:34" customFormat="1" ht="15" x14ac:dyDescent="0.25">
      <c r="A38" s="40" t="s">
        <v>16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1:34" customFormat="1" ht="15" x14ac:dyDescent="0.25"/>
    <row r="40" spans="1:34" ht="16.5" customHeight="1" x14ac:dyDescent="0.25">
      <c r="A40" s="42" t="s">
        <v>0</v>
      </c>
      <c r="B40" s="42" t="s">
        <v>2</v>
      </c>
      <c r="C40" s="42"/>
      <c r="D40" s="42"/>
      <c r="E40" s="42"/>
      <c r="F40" s="42"/>
      <c r="G40" s="43" t="s">
        <v>10</v>
      </c>
      <c r="H40" s="43" t="s">
        <v>26</v>
      </c>
      <c r="I40" s="52" t="s">
        <v>1</v>
      </c>
      <c r="J40" s="53"/>
      <c r="K40" s="53"/>
      <c r="L40" s="53"/>
      <c r="M40" s="53"/>
      <c r="N40" s="53"/>
      <c r="O40" s="54"/>
      <c r="P40" s="43" t="s">
        <v>11</v>
      </c>
      <c r="Q40" s="43" t="s">
        <v>12</v>
      </c>
      <c r="R40" s="43" t="s">
        <v>13</v>
      </c>
      <c r="S40" s="6"/>
      <c r="T40" s="6"/>
    </row>
    <row r="41" spans="1:34" ht="16.5" customHeight="1" x14ac:dyDescent="0.25">
      <c r="A41" s="42"/>
      <c r="B41" s="42"/>
      <c r="C41" s="42"/>
      <c r="D41" s="42"/>
      <c r="E41" s="42"/>
      <c r="F41" s="42"/>
      <c r="G41" s="43"/>
      <c r="H41" s="43"/>
      <c r="I41" s="30">
        <v>1</v>
      </c>
      <c r="J41" s="30">
        <v>2</v>
      </c>
      <c r="K41" s="30">
        <v>3</v>
      </c>
      <c r="L41" s="30">
        <v>4</v>
      </c>
      <c r="M41" s="30">
        <v>5</v>
      </c>
      <c r="N41" s="30">
        <v>6</v>
      </c>
      <c r="O41" s="30">
        <v>7</v>
      </c>
      <c r="P41" s="43"/>
      <c r="Q41" s="43"/>
      <c r="R41" s="43"/>
      <c r="S41" s="6"/>
      <c r="T41" s="6"/>
    </row>
    <row r="42" spans="1:34" ht="16.5" customHeight="1" x14ac:dyDescent="0.25">
      <c r="A42" s="4">
        <v>1</v>
      </c>
      <c r="B42" s="36" t="s">
        <v>25</v>
      </c>
      <c r="C42" s="37"/>
      <c r="D42" s="37"/>
      <c r="E42" s="37"/>
      <c r="F42" s="38"/>
      <c r="G42" s="7" t="s">
        <v>14</v>
      </c>
      <c r="H42" s="8">
        <v>6</v>
      </c>
      <c r="I42" s="9">
        <v>205.11</v>
      </c>
      <c r="J42" s="9">
        <v>190</v>
      </c>
      <c r="K42" s="24">
        <v>150</v>
      </c>
      <c r="L42" s="12">
        <v>148</v>
      </c>
      <c r="M42" s="9">
        <v>187.5</v>
      </c>
      <c r="N42" s="20"/>
      <c r="O42" s="20"/>
      <c r="P42" s="10">
        <f>ROUND(AVERAGE(I42:O42),2)</f>
        <v>176.12</v>
      </c>
      <c r="Q42" s="10">
        <f>ROUND(MEDIAN(I42:O42),2)</f>
        <v>187.5</v>
      </c>
      <c r="R42" s="11">
        <f>(_xlfn.STDEV.S(I42:O42))/(AVERAGE(I42:O42))</f>
        <v>0.14574493885002168</v>
      </c>
      <c r="S42" s="6"/>
      <c r="T42" s="6"/>
    </row>
    <row r="43" spans="1:34" ht="16.5" customHeight="1" x14ac:dyDescent="0.25">
      <c r="A43" s="39" t="s">
        <v>15</v>
      </c>
      <c r="B43" s="39"/>
      <c r="C43" s="39"/>
      <c r="D43" s="39"/>
      <c r="E43" s="39"/>
      <c r="F43" s="39"/>
      <c r="G43" s="39"/>
      <c r="H43" s="14"/>
      <c r="I43" s="15"/>
      <c r="J43" s="15"/>
      <c r="K43" s="16"/>
      <c r="L43" s="22"/>
      <c r="M43" s="15"/>
      <c r="N43" s="15"/>
      <c r="O43" s="15"/>
      <c r="P43" s="18"/>
      <c r="Q43" s="18"/>
      <c r="R43" s="19"/>
      <c r="S43" s="6"/>
      <c r="T43" s="6"/>
    </row>
    <row r="44" spans="1:34" ht="16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34" ht="15.75" x14ac:dyDescent="0.25">
      <c r="A45" s="42" t="s">
        <v>0</v>
      </c>
      <c r="B45" s="42" t="s">
        <v>2</v>
      </c>
      <c r="C45" s="42"/>
      <c r="D45" s="42"/>
      <c r="E45" s="42"/>
      <c r="F45" s="42"/>
      <c r="G45" s="43" t="s">
        <v>10</v>
      </c>
      <c r="H45" s="43" t="s">
        <v>26</v>
      </c>
      <c r="I45" s="52" t="s">
        <v>1</v>
      </c>
      <c r="J45" s="53"/>
      <c r="K45" s="53"/>
      <c r="L45" s="53"/>
      <c r="M45" s="53"/>
      <c r="N45" s="53"/>
      <c r="O45" s="53"/>
      <c r="P45" s="53"/>
      <c r="Q45" s="53"/>
      <c r="R45" s="54"/>
      <c r="S45" s="2" t="s">
        <v>11</v>
      </c>
      <c r="T45" s="2" t="s">
        <v>12</v>
      </c>
      <c r="U45" s="2" t="s">
        <v>13</v>
      </c>
    </row>
    <row r="46" spans="1:34" ht="16.5" customHeight="1" x14ac:dyDescent="0.25">
      <c r="A46" s="42"/>
      <c r="B46" s="42"/>
      <c r="C46" s="42"/>
      <c r="D46" s="42"/>
      <c r="E46" s="42"/>
      <c r="F46" s="42"/>
      <c r="G46" s="43"/>
      <c r="H46" s="43"/>
      <c r="I46" s="30">
        <v>1</v>
      </c>
      <c r="J46" s="30">
        <v>2</v>
      </c>
      <c r="K46" s="30">
        <v>3</v>
      </c>
      <c r="L46" s="30">
        <v>4</v>
      </c>
      <c r="M46" s="30">
        <v>5</v>
      </c>
      <c r="N46" s="30">
        <v>6</v>
      </c>
      <c r="O46" s="30">
        <v>7</v>
      </c>
      <c r="P46" s="30">
        <v>8</v>
      </c>
      <c r="Q46" s="30">
        <v>9</v>
      </c>
      <c r="R46" s="30">
        <v>10</v>
      </c>
      <c r="S46" s="2"/>
      <c r="T46" s="2"/>
      <c r="U46" s="2"/>
      <c r="V46"/>
      <c r="W46"/>
    </row>
    <row r="47" spans="1:34" ht="16.5" customHeight="1" x14ac:dyDescent="0.25">
      <c r="A47" s="4">
        <v>2</v>
      </c>
      <c r="B47" s="36" t="s">
        <v>28</v>
      </c>
      <c r="C47" s="37"/>
      <c r="D47" s="37"/>
      <c r="E47" s="37"/>
      <c r="F47" s="38"/>
      <c r="G47" s="7" t="s">
        <v>14</v>
      </c>
      <c r="H47" s="8">
        <v>142</v>
      </c>
      <c r="I47" s="12">
        <v>78</v>
      </c>
      <c r="J47" s="20"/>
      <c r="K47" s="24">
        <v>70</v>
      </c>
      <c r="L47" s="20"/>
      <c r="M47" s="12">
        <v>119</v>
      </c>
      <c r="N47" s="12">
        <v>120</v>
      </c>
      <c r="O47" s="12">
        <v>81.73</v>
      </c>
      <c r="P47" s="12">
        <v>70</v>
      </c>
      <c r="Q47" s="20"/>
      <c r="R47" s="20"/>
      <c r="S47" s="10">
        <f>ROUND(AVERAGE(I47:R47),2)</f>
        <v>89.79</v>
      </c>
      <c r="T47" s="10">
        <f>ROUND(MEDIAN(I47:R47),2)</f>
        <v>79.87</v>
      </c>
      <c r="U47" s="11">
        <f>(_xlfn.STDEV.S(I47:R47))/(AVERAGE(I47:R47))</f>
        <v>0.26134125985989382</v>
      </c>
      <c r="V47"/>
      <c r="W47"/>
    </row>
    <row r="48" spans="1:34" ht="16.5" customHeight="1" x14ac:dyDescent="0.25">
      <c r="A48" s="39" t="s">
        <v>15</v>
      </c>
      <c r="B48" s="39"/>
      <c r="C48" s="39"/>
      <c r="D48" s="39"/>
      <c r="E48" s="39"/>
      <c r="F48" s="39"/>
      <c r="G48" s="39"/>
      <c r="H48" s="14"/>
      <c r="I48" s="15"/>
      <c r="J48" s="15"/>
      <c r="K48" s="16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18"/>
      <c r="AE48" s="18"/>
      <c r="AF48" s="19"/>
      <c r="AG48"/>
      <c r="AH48"/>
    </row>
    <row r="49" spans="1:31" ht="16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31" ht="16.5" customHeight="1" x14ac:dyDescent="0.25">
      <c r="A50" s="42" t="s">
        <v>0</v>
      </c>
      <c r="B50" s="42" t="s">
        <v>2</v>
      </c>
      <c r="C50" s="42"/>
      <c r="D50" s="42"/>
      <c r="E50" s="42"/>
      <c r="F50" s="42"/>
      <c r="G50" s="43" t="s">
        <v>10</v>
      </c>
      <c r="H50" s="43" t="s">
        <v>26</v>
      </c>
      <c r="I50" s="52" t="s">
        <v>1</v>
      </c>
      <c r="J50" s="53"/>
      <c r="K50" s="53"/>
      <c r="L50" s="53"/>
      <c r="M50" s="53"/>
      <c r="N50" s="53"/>
      <c r="O50" s="54"/>
      <c r="P50" s="43" t="s">
        <v>11</v>
      </c>
      <c r="Q50" s="43" t="s">
        <v>12</v>
      </c>
      <c r="R50" s="43" t="s">
        <v>13</v>
      </c>
      <c r="S50" s="6"/>
      <c r="T50" s="6"/>
    </row>
    <row r="51" spans="1:31" ht="16.5" customHeight="1" x14ac:dyDescent="0.25">
      <c r="A51" s="42"/>
      <c r="B51" s="42"/>
      <c r="C51" s="42"/>
      <c r="D51" s="42"/>
      <c r="E51" s="42"/>
      <c r="F51" s="42"/>
      <c r="G51" s="43"/>
      <c r="H51" s="43"/>
      <c r="I51" s="30">
        <v>1</v>
      </c>
      <c r="J51" s="30">
        <v>2</v>
      </c>
      <c r="K51" s="30">
        <v>3</v>
      </c>
      <c r="L51" s="30">
        <v>4</v>
      </c>
      <c r="M51" s="30">
        <v>5</v>
      </c>
      <c r="N51" s="30">
        <v>6</v>
      </c>
      <c r="O51" s="30">
        <v>7</v>
      </c>
      <c r="P51" s="43"/>
      <c r="Q51" s="43"/>
      <c r="R51" s="43"/>
      <c r="S51" s="6"/>
      <c r="T51" s="6"/>
    </row>
    <row r="52" spans="1:31" ht="16.5" customHeight="1" x14ac:dyDescent="0.25">
      <c r="A52" s="4">
        <v>3</v>
      </c>
      <c r="B52" s="36" t="s">
        <v>29</v>
      </c>
      <c r="C52" s="37"/>
      <c r="D52" s="37"/>
      <c r="E52" s="37"/>
      <c r="F52" s="38"/>
      <c r="G52" s="7" t="s">
        <v>14</v>
      </c>
      <c r="H52" s="8">
        <v>16</v>
      </c>
      <c r="I52" s="12">
        <v>67.400000000000006</v>
      </c>
      <c r="J52" s="20"/>
      <c r="K52" s="13"/>
      <c r="L52" s="13"/>
      <c r="M52" s="24">
        <v>48.35</v>
      </c>
      <c r="N52" s="24">
        <v>74</v>
      </c>
      <c r="O52" s="24">
        <v>62</v>
      </c>
      <c r="P52" s="10">
        <f>ROUND(AVERAGE(I52:O52),2)</f>
        <v>62.94</v>
      </c>
      <c r="Q52" s="10">
        <f>ROUND(MEDIAN(I52:O52),2)</f>
        <v>64.7</v>
      </c>
      <c r="R52" s="11">
        <f>(_xlfn.STDEV.S(I52:O52))/(AVERAGE(I52:O52))</f>
        <v>0.17307513447763456</v>
      </c>
      <c r="S52" s="6"/>
      <c r="T52" s="6"/>
    </row>
    <row r="53" spans="1:31" ht="16.5" customHeight="1" x14ac:dyDescent="0.25">
      <c r="A53" s="39" t="s">
        <v>15</v>
      </c>
      <c r="B53" s="39"/>
      <c r="C53" s="39"/>
      <c r="D53" s="39"/>
      <c r="E53" s="39"/>
      <c r="F53" s="39"/>
      <c r="G53" s="39"/>
      <c r="H53" s="14"/>
      <c r="I53" s="15"/>
      <c r="J53" s="15"/>
      <c r="K53" s="16"/>
      <c r="L53" s="17"/>
      <c r="M53" s="17"/>
      <c r="N53" s="17"/>
      <c r="O53" s="17"/>
      <c r="P53" s="15"/>
      <c r="Q53" s="18"/>
      <c r="R53" s="18"/>
      <c r="S53" s="19"/>
      <c r="T53" s="6"/>
      <c r="U53" s="6"/>
    </row>
    <row r="54" spans="1:31" ht="16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31" ht="16.5" customHeight="1" x14ac:dyDescent="0.25">
      <c r="A55" s="42" t="s">
        <v>0</v>
      </c>
      <c r="B55" s="42" t="s">
        <v>2</v>
      </c>
      <c r="C55" s="42"/>
      <c r="D55" s="42"/>
      <c r="E55" s="42"/>
      <c r="F55" s="42"/>
      <c r="G55" s="43" t="s">
        <v>10</v>
      </c>
      <c r="H55" s="43" t="s">
        <v>26</v>
      </c>
      <c r="I55" s="52" t="s">
        <v>1</v>
      </c>
      <c r="J55" s="53"/>
      <c r="K55" s="53"/>
      <c r="L55" s="53"/>
      <c r="M55" s="53"/>
      <c r="N55" s="53"/>
      <c r="O55" s="53"/>
      <c r="P55" s="54"/>
      <c r="Q55" s="43" t="s">
        <v>11</v>
      </c>
      <c r="R55" s="43" t="s">
        <v>12</v>
      </c>
      <c r="S55" s="43" t="s">
        <v>13</v>
      </c>
      <c r="T55" s="6"/>
      <c r="U55" s="6"/>
      <c r="V55" s="6"/>
      <c r="W55" s="6"/>
    </row>
    <row r="56" spans="1:31" ht="16.5" customHeight="1" x14ac:dyDescent="0.25">
      <c r="A56" s="42"/>
      <c r="B56" s="42"/>
      <c r="C56" s="42"/>
      <c r="D56" s="42"/>
      <c r="E56" s="42"/>
      <c r="F56" s="42"/>
      <c r="G56" s="43"/>
      <c r="H56" s="43"/>
      <c r="I56" s="30">
        <v>1</v>
      </c>
      <c r="J56" s="30">
        <v>2</v>
      </c>
      <c r="K56" s="30">
        <v>3</v>
      </c>
      <c r="L56" s="30">
        <v>4</v>
      </c>
      <c r="M56" s="30">
        <v>5</v>
      </c>
      <c r="N56" s="30">
        <v>6</v>
      </c>
      <c r="O56" s="30">
        <v>7</v>
      </c>
      <c r="P56" s="30">
        <v>8</v>
      </c>
      <c r="Q56" s="43"/>
      <c r="R56" s="43"/>
      <c r="S56" s="43"/>
      <c r="T56" s="6"/>
      <c r="U56" s="6"/>
      <c r="V56" s="6"/>
      <c r="W56" s="6"/>
    </row>
    <row r="57" spans="1:31" ht="16.5" customHeight="1" x14ac:dyDescent="0.25">
      <c r="A57" s="4">
        <v>4</v>
      </c>
      <c r="B57" s="44" t="s">
        <v>30</v>
      </c>
      <c r="C57" s="45"/>
      <c r="D57" s="45"/>
      <c r="E57" s="45"/>
      <c r="F57" s="46"/>
      <c r="G57" s="58" t="s">
        <v>32</v>
      </c>
      <c r="H57" s="59">
        <v>32</v>
      </c>
      <c r="I57" s="12">
        <v>5.85</v>
      </c>
      <c r="J57" s="12">
        <v>6.12</v>
      </c>
      <c r="K57" s="12">
        <v>4.54</v>
      </c>
      <c r="L57" s="12">
        <v>6.3</v>
      </c>
      <c r="M57" s="12">
        <v>6.2</v>
      </c>
      <c r="N57" s="24">
        <v>4.4000000000000004</v>
      </c>
      <c r="O57" s="24">
        <v>5.6</v>
      </c>
      <c r="P57" s="24">
        <v>5.5</v>
      </c>
      <c r="Q57" s="10">
        <f>ROUND(AVERAGE(I57:P57),2)</f>
        <v>5.56</v>
      </c>
      <c r="R57" s="10">
        <f>ROUND(MEDIAN(I57:P57),2)</f>
        <v>5.73</v>
      </c>
      <c r="S57" s="11">
        <f>(_xlfn.STDEV.S(I57:P57))/(AVERAGE(I57:P57))</f>
        <v>0.131482070546561</v>
      </c>
      <c r="T57" s="6"/>
      <c r="U57" s="6"/>
      <c r="V57" s="6"/>
      <c r="W57" s="6"/>
    </row>
    <row r="58" spans="1:31" s="28" customFormat="1" ht="16.5" customHeight="1" x14ac:dyDescent="0.25">
      <c r="A58" s="47"/>
      <c r="B58" s="47"/>
      <c r="C58" s="47"/>
      <c r="D58" s="47"/>
      <c r="E58" s="47"/>
      <c r="F58" s="47"/>
      <c r="G58" s="47"/>
      <c r="H58" s="21"/>
      <c r="I58" s="21"/>
      <c r="J58" s="22"/>
      <c r="K58" s="16"/>
      <c r="L58" s="16"/>
      <c r="M58" s="22"/>
      <c r="N58" s="23"/>
      <c r="O58" s="23"/>
      <c r="P58" s="26"/>
      <c r="Q58" s="27"/>
      <c r="R58" s="27"/>
      <c r="S58" s="27"/>
      <c r="T58" s="27"/>
      <c r="U58" s="27"/>
    </row>
    <row r="59" spans="1:31" ht="16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31" ht="16.5" customHeight="1" x14ac:dyDescent="0.25">
      <c r="A60" s="42" t="s">
        <v>0</v>
      </c>
      <c r="B60" s="42" t="s">
        <v>2</v>
      </c>
      <c r="C60" s="42"/>
      <c r="D60" s="42"/>
      <c r="E60" s="42"/>
      <c r="F60" s="42"/>
      <c r="G60" s="43" t="s">
        <v>10</v>
      </c>
      <c r="H60" s="43" t="s">
        <v>26</v>
      </c>
      <c r="I60" s="52" t="s">
        <v>1</v>
      </c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4"/>
      <c r="Y60" s="43" t="s">
        <v>11</v>
      </c>
      <c r="Z60" s="43" t="s">
        <v>12</v>
      </c>
      <c r="AA60" s="43" t="s">
        <v>13</v>
      </c>
      <c r="AB60" s="6"/>
      <c r="AC60" s="6"/>
      <c r="AD60" s="6"/>
      <c r="AE60" s="6"/>
    </row>
    <row r="61" spans="1:31" ht="16.5" customHeight="1" x14ac:dyDescent="0.25">
      <c r="A61" s="42"/>
      <c r="B61" s="42"/>
      <c r="C61" s="42"/>
      <c r="D61" s="42"/>
      <c r="E61" s="42"/>
      <c r="F61" s="42"/>
      <c r="G61" s="43"/>
      <c r="H61" s="43"/>
      <c r="I61" s="30">
        <v>1</v>
      </c>
      <c r="J61" s="30">
        <v>2</v>
      </c>
      <c r="K61" s="30">
        <v>3</v>
      </c>
      <c r="L61" s="30">
        <v>4</v>
      </c>
      <c r="M61" s="30">
        <v>5</v>
      </c>
      <c r="N61" s="30">
        <v>6</v>
      </c>
      <c r="O61" s="30">
        <v>7</v>
      </c>
      <c r="P61" s="30">
        <v>8</v>
      </c>
      <c r="Q61" s="30">
        <v>9</v>
      </c>
      <c r="R61" s="30">
        <v>10</v>
      </c>
      <c r="S61" s="30">
        <v>11</v>
      </c>
      <c r="T61" s="30">
        <v>12</v>
      </c>
      <c r="U61" s="30">
        <v>13</v>
      </c>
      <c r="V61" s="30">
        <v>14</v>
      </c>
      <c r="W61" s="30">
        <v>15</v>
      </c>
      <c r="X61" s="30">
        <v>16</v>
      </c>
      <c r="Y61" s="43"/>
      <c r="Z61" s="43"/>
      <c r="AA61" s="43"/>
      <c r="AB61" s="6"/>
      <c r="AC61" s="6"/>
      <c r="AD61" s="6"/>
      <c r="AE61" s="6"/>
    </row>
    <row r="62" spans="1:31" ht="16.5" customHeight="1" x14ac:dyDescent="0.25">
      <c r="A62" s="4">
        <v>5</v>
      </c>
      <c r="B62" s="44" t="s">
        <v>31</v>
      </c>
      <c r="C62" s="45"/>
      <c r="D62" s="45"/>
      <c r="E62" s="45"/>
      <c r="F62" s="46"/>
      <c r="G62" s="7" t="s">
        <v>14</v>
      </c>
      <c r="H62" s="8">
        <v>120</v>
      </c>
      <c r="I62" s="12">
        <v>30.8</v>
      </c>
      <c r="J62" s="12">
        <v>36</v>
      </c>
      <c r="K62" s="24">
        <v>49</v>
      </c>
      <c r="L62" s="12">
        <v>39</v>
      </c>
      <c r="M62" s="12">
        <v>30</v>
      </c>
      <c r="N62" s="20"/>
      <c r="O62" s="12">
        <v>31</v>
      </c>
      <c r="P62" s="20"/>
      <c r="Q62" s="20"/>
      <c r="R62" s="20"/>
      <c r="S62" s="12">
        <v>37</v>
      </c>
      <c r="T62" s="12">
        <v>30</v>
      </c>
      <c r="U62" s="20"/>
      <c r="V62" s="12">
        <v>49</v>
      </c>
      <c r="W62" s="12">
        <v>41</v>
      </c>
      <c r="X62" s="9">
        <v>35</v>
      </c>
      <c r="Y62" s="10">
        <f>ROUND(AVERAGE(I62:X62),2)</f>
        <v>37.07</v>
      </c>
      <c r="Z62" s="10">
        <f>ROUND(MEDIAN(I62:X62),2)</f>
        <v>36</v>
      </c>
      <c r="AA62" s="11">
        <f>(_xlfn.STDEV.S(I62:X62))/(AVERAGE(I62:X62))</f>
        <v>0.18792614966833662</v>
      </c>
      <c r="AB62" s="6"/>
      <c r="AC62" s="6"/>
      <c r="AD62" s="6"/>
      <c r="AE62" s="6"/>
    </row>
    <row r="63" spans="1:31" ht="16.5" customHeight="1" x14ac:dyDescent="0.25">
      <c r="A63" s="39" t="s">
        <v>15</v>
      </c>
      <c r="B63" s="39"/>
      <c r="C63" s="39"/>
      <c r="D63" s="39"/>
      <c r="E63" s="39"/>
      <c r="F63" s="39"/>
      <c r="G63" s="39"/>
      <c r="H63" s="21"/>
      <c r="I63" s="21"/>
      <c r="J63" s="21"/>
      <c r="K63" s="16"/>
      <c r="L63" s="15"/>
      <c r="M63" s="15"/>
      <c r="N63" s="18"/>
      <c r="O63" s="18"/>
      <c r="P63" s="19"/>
      <c r="Q63" s="6"/>
      <c r="R63" s="6"/>
      <c r="S63" s="6"/>
      <c r="T63" s="6"/>
      <c r="U63" s="6"/>
    </row>
    <row r="66" spans="1:9" ht="16.5" customHeight="1" x14ac:dyDescent="0.25">
      <c r="A66" s="35" t="s">
        <v>17</v>
      </c>
      <c r="B66" s="35"/>
      <c r="C66" s="35"/>
      <c r="D66" s="35"/>
      <c r="E66" s="35"/>
      <c r="F66" s="35"/>
      <c r="G66" s="35"/>
      <c r="H66" s="35"/>
      <c r="I66" s="35"/>
    </row>
    <row r="67" spans="1:9" ht="16.5" customHeight="1" x14ac:dyDescent="0.25">
      <c r="A67" s="29" t="s">
        <v>18</v>
      </c>
      <c r="B67" s="35" t="s">
        <v>19</v>
      </c>
      <c r="C67" s="35"/>
      <c r="D67" s="35"/>
      <c r="E67" s="35" t="s">
        <v>20</v>
      </c>
      <c r="F67" s="35"/>
      <c r="G67" s="29" t="s">
        <v>21</v>
      </c>
      <c r="H67" s="29" t="s">
        <v>22</v>
      </c>
      <c r="I67" s="29" t="s">
        <v>23</v>
      </c>
    </row>
    <row r="68" spans="1:9" ht="16.5" customHeight="1" x14ac:dyDescent="0.25">
      <c r="A68" s="3">
        <v>1</v>
      </c>
      <c r="B68" s="34" t="s">
        <v>25</v>
      </c>
      <c r="C68" s="34"/>
      <c r="D68" s="34"/>
      <c r="E68" s="34" t="s">
        <v>11</v>
      </c>
      <c r="F68" s="34"/>
      <c r="G68" s="5">
        <f>ROUND(P42,2)</f>
        <v>176.12</v>
      </c>
      <c r="H68" s="3">
        <v>6</v>
      </c>
      <c r="I68" s="5">
        <f>G68*H68</f>
        <v>1056.72</v>
      </c>
    </row>
    <row r="69" spans="1:9" ht="16.5" customHeight="1" x14ac:dyDescent="0.25">
      <c r="A69" s="3">
        <v>2</v>
      </c>
      <c r="B69" s="34" t="s">
        <v>28</v>
      </c>
      <c r="C69" s="34"/>
      <c r="D69" s="34"/>
      <c r="E69" s="34" t="s">
        <v>12</v>
      </c>
      <c r="F69" s="34"/>
      <c r="G69" s="5">
        <f>ROUND(T47,2)</f>
        <v>79.87</v>
      </c>
      <c r="H69" s="3">
        <v>142</v>
      </c>
      <c r="I69" s="5">
        <f t="shared" ref="I69:I72" si="0">G69*H69</f>
        <v>11341.54</v>
      </c>
    </row>
    <row r="70" spans="1:9" ht="16.5" customHeight="1" x14ac:dyDescent="0.25">
      <c r="A70" s="3">
        <v>3</v>
      </c>
      <c r="B70" s="34" t="s">
        <v>29</v>
      </c>
      <c r="C70" s="34"/>
      <c r="D70" s="34"/>
      <c r="E70" s="34" t="s">
        <v>11</v>
      </c>
      <c r="F70" s="34"/>
      <c r="G70" s="5">
        <v>62.94</v>
      </c>
      <c r="H70" s="3">
        <v>16</v>
      </c>
      <c r="I70" s="5">
        <f t="shared" si="0"/>
        <v>1007.04</v>
      </c>
    </row>
    <row r="71" spans="1:9" ht="16.5" customHeight="1" x14ac:dyDescent="0.25">
      <c r="A71" s="3">
        <v>4</v>
      </c>
      <c r="B71" s="34" t="s">
        <v>30</v>
      </c>
      <c r="C71" s="34"/>
      <c r="D71" s="34"/>
      <c r="E71" s="34" t="s">
        <v>11</v>
      </c>
      <c r="F71" s="34"/>
      <c r="G71" s="31">
        <f>ROUND(Q57,2)</f>
        <v>5.56</v>
      </c>
      <c r="H71" s="32">
        <v>32</v>
      </c>
      <c r="I71" s="31">
        <f t="shared" si="0"/>
        <v>177.92</v>
      </c>
    </row>
    <row r="72" spans="1:9" ht="16.5" customHeight="1" x14ac:dyDescent="0.25">
      <c r="A72" s="3">
        <v>5</v>
      </c>
      <c r="B72" s="34" t="s">
        <v>31</v>
      </c>
      <c r="C72" s="34"/>
      <c r="D72" s="34"/>
      <c r="E72" s="34" t="s">
        <v>11</v>
      </c>
      <c r="F72" s="34"/>
      <c r="G72" s="5">
        <v>37.07</v>
      </c>
      <c r="H72" s="3">
        <v>120</v>
      </c>
      <c r="I72" s="5">
        <f t="shared" si="0"/>
        <v>4448.3999999999996</v>
      </c>
    </row>
    <row r="73" spans="1:9" ht="16.5" customHeight="1" x14ac:dyDescent="0.25">
      <c r="A73" s="33" t="s">
        <v>24</v>
      </c>
      <c r="B73" s="33"/>
      <c r="C73" s="33"/>
      <c r="D73" s="33"/>
      <c r="E73" s="33"/>
      <c r="F73" s="33"/>
      <c r="G73" s="33"/>
      <c r="H73" s="33"/>
      <c r="I73" s="25">
        <f>ROUND(SUM(I68:I72),2)</f>
        <v>18031.62</v>
      </c>
    </row>
  </sheetData>
  <mergeCells count="116">
    <mergeCell ref="A66:I66"/>
    <mergeCell ref="I12:O12"/>
    <mergeCell ref="I17:R17"/>
    <mergeCell ref="I22:O22"/>
    <mergeCell ref="I32:X32"/>
    <mergeCell ref="I40:O40"/>
    <mergeCell ref="I45:R45"/>
    <mergeCell ref="I50:O50"/>
    <mergeCell ref="I60:X60"/>
    <mergeCell ref="A60:A61"/>
    <mergeCell ref="B60:F61"/>
    <mergeCell ref="G60:G61"/>
    <mergeCell ref="H60:H61"/>
    <mergeCell ref="A20:G20"/>
    <mergeCell ref="P40:P41"/>
    <mergeCell ref="A43:G43"/>
    <mergeCell ref="A45:A46"/>
    <mergeCell ref="B45:F46"/>
    <mergeCell ref="G45:G46"/>
    <mergeCell ref="H45:H46"/>
    <mergeCell ref="B47:F47"/>
    <mergeCell ref="A48:G48"/>
    <mergeCell ref="Y60:Y61"/>
    <mergeCell ref="Z60:Z61"/>
    <mergeCell ref="AA60:AA61"/>
    <mergeCell ref="B62:F62"/>
    <mergeCell ref="A63:G63"/>
    <mergeCell ref="A55:A56"/>
    <mergeCell ref="B55:F56"/>
    <mergeCell ref="G55:G56"/>
    <mergeCell ref="H55:H56"/>
    <mergeCell ref="Q55:Q56"/>
    <mergeCell ref="R55:R56"/>
    <mergeCell ref="S55:S56"/>
    <mergeCell ref="B57:F57"/>
    <mergeCell ref="A58:G58"/>
    <mergeCell ref="I55:P55"/>
    <mergeCell ref="A17:A18"/>
    <mergeCell ref="B17:F18"/>
    <mergeCell ref="G17:G18"/>
    <mergeCell ref="H17:H18"/>
    <mergeCell ref="B19:F19"/>
    <mergeCell ref="B1:L1"/>
    <mergeCell ref="A3:L3"/>
    <mergeCell ref="A2:L2"/>
    <mergeCell ref="A4:L4"/>
    <mergeCell ref="A5:L5"/>
    <mergeCell ref="A6:L6"/>
    <mergeCell ref="A7:L7"/>
    <mergeCell ref="A15:G15"/>
    <mergeCell ref="A10:U10"/>
    <mergeCell ref="A12:A13"/>
    <mergeCell ref="B12:F13"/>
    <mergeCell ref="G12:G13"/>
    <mergeCell ref="H12:H13"/>
    <mergeCell ref="P12:P13"/>
    <mergeCell ref="Q12:Q13"/>
    <mergeCell ref="R12:R13"/>
    <mergeCell ref="B14:F14"/>
    <mergeCell ref="Z32:Z33"/>
    <mergeCell ref="AA32:AA33"/>
    <mergeCell ref="B29:F29"/>
    <mergeCell ref="A30:G30"/>
    <mergeCell ref="A32:A33"/>
    <mergeCell ref="B32:F33"/>
    <mergeCell ref="G32:G33"/>
    <mergeCell ref="Q22:Q23"/>
    <mergeCell ref="R22:R23"/>
    <mergeCell ref="B24:F24"/>
    <mergeCell ref="A25:G25"/>
    <mergeCell ref="A27:A28"/>
    <mergeCell ref="B27:F28"/>
    <mergeCell ref="G27:G28"/>
    <mergeCell ref="H27:H28"/>
    <mergeCell ref="Q27:Q28"/>
    <mergeCell ref="R27:R28"/>
    <mergeCell ref="S27:S28"/>
    <mergeCell ref="A22:A23"/>
    <mergeCell ref="B22:F23"/>
    <mergeCell ref="G22:G23"/>
    <mergeCell ref="H22:H23"/>
    <mergeCell ref="P22:P23"/>
    <mergeCell ref="B34:F34"/>
    <mergeCell ref="A35:G35"/>
    <mergeCell ref="H32:H33"/>
    <mergeCell ref="A50:A51"/>
    <mergeCell ref="B50:F51"/>
    <mergeCell ref="G50:G51"/>
    <mergeCell ref="H50:H51"/>
    <mergeCell ref="P50:P51"/>
    <mergeCell ref="Y32:Y33"/>
    <mergeCell ref="Q50:Q51"/>
    <mergeCell ref="R50:R51"/>
    <mergeCell ref="B52:F52"/>
    <mergeCell ref="A53:G53"/>
    <mergeCell ref="A38:U38"/>
    <mergeCell ref="A40:A41"/>
    <mergeCell ref="B40:F41"/>
    <mergeCell ref="G40:G41"/>
    <mergeCell ref="H40:H41"/>
    <mergeCell ref="Q40:Q41"/>
    <mergeCell ref="R40:R41"/>
    <mergeCell ref="B42:F42"/>
    <mergeCell ref="A73:H73"/>
    <mergeCell ref="E71:F71"/>
    <mergeCell ref="E72:F72"/>
    <mergeCell ref="E67:F67"/>
    <mergeCell ref="E68:F68"/>
    <mergeCell ref="E69:F69"/>
    <mergeCell ref="E70:F70"/>
    <mergeCell ref="B67:D67"/>
    <mergeCell ref="B68:D68"/>
    <mergeCell ref="B69:D69"/>
    <mergeCell ref="B70:D70"/>
    <mergeCell ref="B71:D71"/>
    <mergeCell ref="B72:D72"/>
  </mergeCells>
  <phoneticPr fontId="2" type="noConversion"/>
  <conditionalFormatting sqref="S29 P30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7 P5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4:R15 S29 U19 AA34 AF20 P30 S25 R24 P3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4:R15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4 S2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42:R43 S57 AA62 AF48 U47 P58 S53 R52 P6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42:R4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52 S5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9 AF2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4 P35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62 P6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F48 U4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511811024" right="0.511811024" top="0.78740157499999996" bottom="0.78740157499999996" header="0.31496062000000002" footer="0.31496062000000002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BC65-1511-47A7-9F98-3A3F308D0ABA}">
  <dimension ref="A1"/>
  <sheetViews>
    <sheetView workbookViewId="0">
      <selection activeCell="F18" sqref="F18"/>
    </sheetView>
  </sheetViews>
  <sheetFormatPr defaultRowHeight="15" x14ac:dyDescent="0.25"/>
  <sheetData/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de Oliveira Santos do Nascimento</dc:creator>
  <cp:lastModifiedBy>Zélia Patrícia de Oliveira Cunha</cp:lastModifiedBy>
  <dcterms:created xsi:type="dcterms:W3CDTF">2023-02-16T13:36:51Z</dcterms:created>
  <dcterms:modified xsi:type="dcterms:W3CDTF">2026-08-24T13:28:23Z</dcterms:modified>
</cp:coreProperties>
</file>