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o.neto\Downloads\"/>
    </mc:Choice>
  </mc:AlternateContent>
  <xr:revisionPtr revIDLastSave="0" documentId="8_{3C1574E9-56CE-4387-B229-8F4E5FFC1958}" xr6:coauthVersionLast="47" xr6:coauthVersionMax="47" xr10:uidLastSave="{00000000-0000-0000-0000-000000000000}"/>
  <bookViews>
    <workbookView xWindow="-120" yWindow="-120" windowWidth="29040" windowHeight="15720" xr2:uid="{149D1AFC-9268-4C28-9FE8-623D9578EC4B}"/>
  </bookViews>
  <sheets>
    <sheet name="Planilha" sheetId="1" r:id="rId1"/>
    <sheet name="Fonte de Preço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5" i="1" l="1"/>
  <c r="G84" i="1"/>
  <c r="G78" i="1"/>
  <c r="T39" i="1"/>
  <c r="S39" i="1"/>
  <c r="R39" i="1"/>
  <c r="Q19" i="1"/>
  <c r="T70" i="1"/>
  <c r="O66" i="1"/>
  <c r="P66" i="1"/>
  <c r="N66" i="1"/>
  <c r="E82" i="1" s="1"/>
  <c r="O62" i="1"/>
  <c r="E81" i="1" s="1"/>
  <c r="P62" i="1"/>
  <c r="P58" i="1"/>
  <c r="O58" i="1"/>
  <c r="E80" i="1" s="1"/>
  <c r="Q58" i="1"/>
  <c r="S54" i="1"/>
  <c r="R54" i="1"/>
  <c r="E77" i="1" s="1"/>
  <c r="Q54" i="1"/>
  <c r="S50" i="1"/>
  <c r="R50" i="1"/>
  <c r="R46" i="1"/>
  <c r="Q46" i="1"/>
  <c r="E75" i="1" s="1"/>
  <c r="G80" i="1" l="1"/>
  <c r="G82" i="1"/>
  <c r="G81" i="1"/>
  <c r="G77" i="1"/>
  <c r="G75" i="1"/>
  <c r="R19" i="1"/>
  <c r="P24" i="1"/>
  <c r="Q24" i="1"/>
  <c r="S19" i="1"/>
  <c r="Q29" i="1"/>
  <c r="Q50" i="1"/>
  <c r="E76" i="1" s="1"/>
  <c r="G76" i="1" s="1"/>
  <c r="Q62" i="1"/>
  <c r="S46" i="1"/>
  <c r="R70" i="1"/>
  <c r="E83" i="1" s="1"/>
  <c r="S70" i="1"/>
  <c r="O34" i="1"/>
  <c r="P34" i="1"/>
  <c r="N34" i="1"/>
  <c r="P29" i="1"/>
  <c r="O29" i="1"/>
  <c r="O24" i="1"/>
  <c r="Q15" i="1"/>
  <c r="R15" i="1"/>
  <c r="S15" i="1"/>
  <c r="R11" i="1"/>
  <c r="S11" i="1"/>
  <c r="Q11" i="1"/>
  <c r="G83" i="1" l="1"/>
</calcChain>
</file>

<file path=xl/sharedStrings.xml><?xml version="1.0" encoding="utf-8"?>
<sst xmlns="http://schemas.openxmlformats.org/spreadsheetml/2006/main" count="584" uniqueCount="230">
  <si>
    <t>FONTE DE DADOS</t>
  </si>
  <si>
    <t>RESULTADO</t>
  </si>
  <si>
    <t>FONTE</t>
  </si>
  <si>
    <t>DATAS</t>
  </si>
  <si>
    <t>EMPRESA</t>
  </si>
  <si>
    <t>CNPJ</t>
  </si>
  <si>
    <t>E-MAIL/ENDEREÇO ELETRÔNICO</t>
  </si>
  <si>
    <t>TELEFONE</t>
  </si>
  <si>
    <t>VALOR</t>
  </si>
  <si>
    <t>ÓRGÃO/MODALIDADE/UASG</t>
  </si>
  <si>
    <t>VIGÊNCIA</t>
  </si>
  <si>
    <t>R.1</t>
  </si>
  <si>
    <t>Adm. Pública</t>
  </si>
  <si>
    <t>R.2</t>
  </si>
  <si>
    <t>R.3</t>
  </si>
  <si>
    <t>R.4</t>
  </si>
  <si>
    <t>R.5</t>
  </si>
  <si>
    <t>R.6</t>
  </si>
  <si>
    <t>1ª PLANILHA COMPARATIVA DE PREÇOS - AMOSTRAGEM E SANEAMENTO AMOSTRAL</t>
  </si>
  <si>
    <t>ITEM</t>
  </si>
  <si>
    <t>DESCRIÇÃO DO OBJETO</t>
  </si>
  <si>
    <t>UNIDADE DE MEDIDA</t>
  </si>
  <si>
    <t>QTD. DE AMOSTRAS</t>
  </si>
  <si>
    <t>Média Aritmética</t>
  </si>
  <si>
    <t>Mediana</t>
  </si>
  <si>
    <t>Variância</t>
  </si>
  <si>
    <t>NECESSAIRE</t>
  </si>
  <si>
    <t>CANECA</t>
  </si>
  <si>
    <t>ÁLCOOL EM GEL</t>
  </si>
  <si>
    <t>CREME DENTAL</t>
  </si>
  <si>
    <t>ESCOVA DE DENTE</t>
  </si>
  <si>
    <t>FIO-DENTAL</t>
  </si>
  <si>
    <t>Unidade</t>
  </si>
  <si>
    <t>HOM. / PROP.</t>
  </si>
  <si>
    <t>DESCRIÇÃO</t>
  </si>
  <si>
    <t>Nº</t>
  </si>
  <si>
    <t>AMANDA R COSTA GUIMARAES LIMA LTDA</t>
  </si>
  <si>
    <t>38.822.842/0001-00</t>
  </si>
  <si>
    <t>ITENS</t>
  </si>
  <si>
    <t>METODOLOGIA UTILIZADA</t>
  </si>
  <si>
    <t>MÉDIA ARITIMÉTICA</t>
  </si>
  <si>
    <t>VALOR UNITÁRIO</t>
  </si>
  <si>
    <t>QUANTIDADE</t>
  </si>
  <si>
    <t>VALOR TOTAL</t>
  </si>
  <si>
    <t>VALOR TOTAL ESTIMADO DA CONTRATAÇÃO</t>
  </si>
  <si>
    <t>2ª PLANILHA COMPARATIVA DE PREÇOS - AMOSTRAGEM E SANEAMENTO AMOSTRAL</t>
  </si>
  <si>
    <r>
      <rPr>
        <b/>
        <sz val="11"/>
        <color theme="1"/>
        <rFont val="Calibri"/>
        <family val="2"/>
        <scheme val="minor"/>
      </rPr>
      <t>MINISTÉRIO DOS TRANSPORTES</t>
    </r>
    <r>
      <rPr>
        <sz val="11"/>
        <color theme="1"/>
        <rFont val="Calibri"/>
        <family val="2"/>
        <scheme val="minor"/>
      </rPr>
      <t xml:space="preserve">
SECRETARIA EXECUTIVA
SUBSECRETARIA DE PLANEJAMENTO, ORÇAMENTO E ADMINISTRAÇÃO
COORDENAÇÃO DE LICITAÇÕES E CONTRATOS
DIVISÃO DE LICITAÇÕES E CONTRATOS
SERVIÇO DE PESQUISA DE PREÇOS E COMPRAS DIRETAS</t>
    </r>
  </si>
  <si>
    <r>
      <rPr>
        <u/>
        <sz val="11"/>
        <color theme="1"/>
        <rFont val="Calibri"/>
        <family val="2"/>
        <scheme val="minor"/>
      </rPr>
      <t>Identificação do agente responsável pela cotação</t>
    </r>
    <r>
      <rPr>
        <sz val="11"/>
        <color theme="1"/>
        <rFont val="Calibri"/>
        <family val="2"/>
        <scheme val="minor"/>
      </rPr>
      <t>: Stefano Babinski Neto - Chefe do SECOP/DILIC</t>
    </r>
  </si>
  <si>
    <r>
      <rPr>
        <u/>
        <sz val="11"/>
        <color theme="1"/>
        <rFont val="Calibri"/>
        <family val="2"/>
        <scheme val="minor"/>
      </rPr>
      <t>Legislação Utilizada</t>
    </r>
    <r>
      <rPr>
        <sz val="11"/>
        <color theme="1"/>
        <rFont val="Calibri"/>
        <family val="2"/>
        <scheme val="minor"/>
      </rPr>
      <t>: Instrução Normativa 65/2021 SEGES/ME</t>
    </r>
  </si>
  <si>
    <t>RESULTADO DA ESTIMATIVA DE PREÇOS</t>
  </si>
  <si>
    <r>
      <rPr>
        <u/>
        <sz val="11"/>
        <color theme="1"/>
        <rFont val="Calibri"/>
        <family val="2"/>
        <scheme val="minor"/>
      </rPr>
      <t>Processo:</t>
    </r>
    <r>
      <rPr>
        <sz val="11"/>
        <color theme="1"/>
        <rFont val="Calibri"/>
        <family val="2"/>
        <scheme val="minor"/>
      </rPr>
      <t xml:space="preserve"> n° 50000.013920/2026-11</t>
    </r>
  </si>
  <si>
    <r>
      <rPr>
        <u/>
        <sz val="11"/>
        <color theme="1"/>
        <rFont val="Calibri"/>
        <family val="2"/>
        <scheme val="minor"/>
      </rPr>
      <t>Objeto:</t>
    </r>
    <r>
      <rPr>
        <sz val="11"/>
        <color theme="1"/>
        <rFont val="Calibri"/>
        <family val="2"/>
        <scheme val="minor"/>
      </rPr>
      <t xml:space="preserve"> Aquisição de kit de boas-vindas </t>
    </r>
  </si>
  <si>
    <t>GARRAFA TÉRMICA</t>
  </si>
  <si>
    <t>E.B SILVA E SILVA</t>
  </si>
  <si>
    <t>38.081.654/0001-60</t>
  </si>
  <si>
    <t>SECRETARIA MUNICIPAL DE ADMINISTRAÇÃO DE LAGO DOS RODRIGUES - MA / Pregão -  Identificação: 01612541000133-1-000044/2025</t>
  </si>
  <si>
    <t>CGV COMÉRCIO E SERVIÇOS LTDA</t>
  </si>
  <si>
    <t>52.399.510/0001-87</t>
  </si>
  <si>
    <t>FUNDAÇÃO DE SAUDE PARREIRAS HORTA - SE / Dispensa - Identificação: 10439192000190-1-000069/2025</t>
  </si>
  <si>
    <t>ANDERSON ALEX SOUZA MIRANDA 91344964672</t>
  </si>
  <si>
    <t>32.055.155/0001-11</t>
  </si>
  <si>
    <t>PREFEITURA MUNICIPAL DE JOÃO MONLEVADE - MG / Dispensa - Identificação: 18401059000157-1-000151/2025</t>
  </si>
  <si>
    <t>T.J.P. FERNANDES LTDA</t>
  </si>
  <si>
    <t>60.598.027/0001-50</t>
  </si>
  <si>
    <t>INSTITUTO FEDERAL DE EDUCAÇÃO, CIÊNCIA E TECNOLOGIA DO MARANHÃO - MA / Dispensa  - Identificação: 10735145000194-1-000208/2025</t>
  </si>
  <si>
    <t>L.C. GRÁFICA E EDITORA LTDA</t>
  </si>
  <si>
    <t>(85) 3268-4137</t>
  </si>
  <si>
    <t>05.288.202/0001-02</t>
  </si>
  <si>
    <t>PREFEITURA MUNICIPAL DE PALHANO- CE / Pregão - Identificação: Identificação: 027_2025_pe_Palhano</t>
  </si>
  <si>
    <t>ALTI SANTOS E ALVES COMUNICACAO VISUAL LTDA</t>
  </si>
  <si>
    <t>35.223.531/0001-28</t>
  </si>
  <si>
    <t>deltacontabilidade.nc@gmail.com</t>
  </si>
  <si>
    <t>(33) 8811-3551       (33) 8731-0140</t>
  </si>
  <si>
    <t>SECRETARIA DE ADMINISTRAÇÃO, FINANÇAS E PLANEJAMENTO - MG / Pregão - Identificação: 622025</t>
  </si>
  <si>
    <t>PRYME VENDAS &amp;SERVICOS LTDA</t>
  </si>
  <si>
    <t>49.219.570/0001-66</t>
  </si>
  <si>
    <t>prymevendas.licitacoes@gmail.com</t>
  </si>
  <si>
    <t>(22) 99810-3314</t>
  </si>
  <si>
    <t>OUTIMPRESS SOLUCOES INTELIGENTES LTDA</t>
  </si>
  <si>
    <t>04.858.637/0001-74</t>
  </si>
  <si>
    <t>carlos@liderelo.com.br</t>
  </si>
  <si>
    <t>(65) 2127-1559</t>
  </si>
  <si>
    <t>SECRETARIA DE ESTADO DE FAZENDA DE MATO GROSSO - MT/ Pregão - Identificação:
58290502000184-1-000109/2025</t>
  </si>
  <si>
    <t>GALAXY BRINDES E SERVICOS LTDA</t>
  </si>
  <si>
    <t>26.824.426/0001-53</t>
  </si>
  <si>
    <t>enocfilho@galaxybrindes.com.br</t>
  </si>
  <si>
    <t>(71) 3304-4499</t>
  </si>
  <si>
    <t>UNIVERSIDADE FEDERAL DO SUL E SUDESTE DO PARA - UNIFESSPA - PA / Pregão - Identificação: 18657063000180-1-000030/2025</t>
  </si>
  <si>
    <t>VALDICLEI DA SILVA SERVICOS DE IMPLEMENTACAO</t>
  </si>
  <si>
    <t>20.621.188/0001-00</t>
  </si>
  <si>
    <t>MINISTÉRIO DA EDUCAÇÃO - MT / Dispensa nº 90001/2025 UASG: 158970</t>
  </si>
  <si>
    <t>TRIBUNAL DE CONTAS DO ESTADO DE RONDÔNIA - RO / Pregão nº 90021.2025 UASG: 935002</t>
  </si>
  <si>
    <t>BSB COMERCIO E SERVICOS DE CONDECORACOES E VESTUARIOS LTDA</t>
  </si>
  <si>
    <t>26.645.353/0001-32</t>
  </si>
  <si>
    <t>bsbcondecoracoes@gmail.com</t>
  </si>
  <si>
    <t>(61) 3234-7323</t>
  </si>
  <si>
    <t>COMANDO DO EXERCITO - DF / Pregão nº 90004.2025 UASG: 160083</t>
  </si>
  <si>
    <t>CONSELHO REGIONAL DE ENFERMAGEM DE RONDÔNIA - RO / Pregão nº 90006.2025 UASG: 926262</t>
  </si>
  <si>
    <t>Fornecedor</t>
  </si>
  <si>
    <t>EC SANTOS LTDA</t>
  </si>
  <si>
    <t>10.614.091/0001-09</t>
  </si>
  <si>
    <t>ecsgrafica@hotmail.com</t>
  </si>
  <si>
    <t>(75) 3641-9409</t>
  </si>
  <si>
    <t>INSTITUTO FEDERAL DE EDUCACAO, CIENCIA E TECNOLOGIA DA BAHIA - BA / Dispensa - Identificação: 10764307000112-1-000044/2026</t>
  </si>
  <si>
    <t>CORES E PAPEIS COMERCIO E SERVICOS LTDA</t>
  </si>
  <si>
    <t>59.299.244/0001-60</t>
  </si>
  <si>
    <t>PREFEITURA MUNICIPAL DE URUPÁ - RO / Pregão - Identificação: 63787097000144-1-000005/2026</t>
  </si>
  <si>
    <t>C.C.N.FERREIRA LTDA</t>
  </si>
  <si>
    <t>18.349.262/0001-21</t>
  </si>
  <si>
    <t>kingbrasilmt@gmail.com</t>
  </si>
  <si>
    <t>(65) 9341-8744</t>
  </si>
  <si>
    <t>SECRETARIA DE ESTADO DE FAZENDA DE MATO GROSSO / 16 - SECRETARIADE ESTADO DE FAZENDA - MT / Pregão - Identificação: 58290502000184-1-000002/2026</t>
  </si>
  <si>
    <t>48.485.167 MARCO AURELIO CUNHA CORREA</t>
  </si>
  <si>
    <t>48.485.167/0001-16</t>
  </si>
  <si>
    <t>MINISTÉRIO DA EDUCAÇÃO - Universidade Federal do Norte do Tocantins - TO / Pregão nº 90003.2025 UASG: 156763</t>
  </si>
  <si>
    <t>TRES D INDUSTRIA COMERCIO E SERVICOS EIRELI</t>
  </si>
  <si>
    <t>36.346.785/0001-04</t>
  </si>
  <si>
    <t>tresartmidia@gmail.com</t>
  </si>
  <si>
    <t>(83) 9680-7892</t>
  </si>
  <si>
    <t>PREFEITURA MUNICIPAL DE JOÃO DIAS - RN / Dispensa - Identificação:
08148470000109-1-000048/2025</t>
  </si>
  <si>
    <t>GUILHERME GASPARETTO 00827784007</t>
  </si>
  <si>
    <t>92.032.226/0001-92</t>
  </si>
  <si>
    <t>HBCS-P.F. - HOSP. BENEF. DR. CÉSAR SANTOS - P. FUNDO - RS / Dispensa - Identificação:
54102-2-2026-PRD</t>
  </si>
  <si>
    <t>EMERSON DA SILVA CARNEIRO</t>
  </si>
  <si>
    <t>35.834.204/0001-02</t>
  </si>
  <si>
    <t>PREFEITURA MUNICIPAL DE COTEGIPE - BA / Pregão - Identificação:
13654892000196-1-000023/2026</t>
  </si>
  <si>
    <t>RV MEDIC HOSPITALAR LTDA</t>
  </si>
  <si>
    <t>49.755.946/0001-57</t>
  </si>
  <si>
    <t>SECRETARIA MUNICIPAL DE SAUDE - MA / Pregão - Identificação:
41479569000169-1-000004/2026</t>
  </si>
  <si>
    <t>HELP MAR COMERCIO E SERVICOS LTDA</t>
  </si>
  <si>
    <t>11.344.899/0001-86</t>
  </si>
  <si>
    <t>comercial@helpmar.com.br</t>
  </si>
  <si>
    <t>(98) 8147-4757</t>
  </si>
  <si>
    <t>PREFEITURA MUNICIPAL DE SANTA LUZIA DO PARUÁ - MA / Pregão - Identificação:
12511093000106-1-000001/2026</t>
  </si>
  <si>
    <t>D R EMPREENDIMENTOS E SERVICOS LTDA</t>
  </si>
  <si>
    <t>23.276.468/0001-09</t>
  </si>
  <si>
    <t>kellynha_86@hotmail.com</t>
  </si>
  <si>
    <t>(62) 8434-4011 / (62) 8408-4778</t>
  </si>
  <si>
    <t>FUNDO MUNICIPAL DE SAUDE DE PIRENOPOLIS - GO / Pregão - Identificação:
11409678000149-1-000031/2025</t>
  </si>
  <si>
    <t>CIRURGICA FRATELLI PRODUTOS MEDICOS E ORTOPEDICOS LTDA</t>
  </si>
  <si>
    <t>37.180.839/0001-69</t>
  </si>
  <si>
    <t>esc.ubaense@gmail.com</t>
  </si>
  <si>
    <t>(32) 3532-3811</t>
  </si>
  <si>
    <t>PREFEITURA MUNICIPAL DE SÃO MIGUEL DO ANTA - MG / Pregão - Identificação:
18133926000110-1-000057/2025</t>
  </si>
  <si>
    <t>2F DISTRIBUIDORA LTDA</t>
  </si>
  <si>
    <t>47.363.416/0001-38</t>
  </si>
  <si>
    <t>guilherme@ecb.cnt.br</t>
  </si>
  <si>
    <t>(11) 3116-6800</t>
  </si>
  <si>
    <t>PREFEITURA MUNICIPLA DE SETE BARRAS - SP / Pregão - Identificação:
46587275000174-1-000180/2025</t>
  </si>
  <si>
    <t>M DA PAZ RIBEIRO DA SILVA BRITO COMERCIO LTDA</t>
  </si>
  <si>
    <t>27.365.684/0001-81</t>
  </si>
  <si>
    <t>PRFEITURA MUNICIPAL DE PAU D'ARCO - PA / Pregão - Identificação:
396046</t>
  </si>
  <si>
    <t>Valor retirado por estar alto em relação aos outros.</t>
  </si>
  <si>
    <t>linearteslr@gmail.com</t>
  </si>
  <si>
    <t>(99) 98409-6613</t>
  </si>
  <si>
    <t xml:space="preserve">(79) 99132-8500 </t>
  </si>
  <si>
    <t>CGVREPRESENTACOES@HOTMAIL.COM</t>
  </si>
  <si>
    <t>graficacarneirinhos@gmail.com</t>
  </si>
  <si>
    <t xml:space="preserve">(31) 3851-7937 </t>
  </si>
  <si>
    <t xml:space="preserve"> personalizados@outmidiama.com.br</t>
  </si>
  <si>
    <t>(98) 98823-7434</t>
  </si>
  <si>
    <t>amanda_c_guimaraes@hotmail.com</t>
  </si>
  <si>
    <t>(69) 99993-5121</t>
  </si>
  <si>
    <t>coresepapeisro@gmail.com</t>
  </si>
  <si>
    <t>(69) 99211-7506</t>
  </si>
  <si>
    <t>lici.malc@gmail.com</t>
  </si>
  <si>
    <t>(62) 99696-5061</t>
  </si>
  <si>
    <t>eliana@hbcs.rs.gov.br</t>
  </si>
  <si>
    <t>(54) 3316-4516</t>
  </si>
  <si>
    <t>magazinecarneiro@gmail.com</t>
  </si>
  <si>
    <t>(77) 98813-7664</t>
  </si>
  <si>
    <t xml:space="preserve"> rvmedistribuidora@gmail.com</t>
  </si>
  <si>
    <t>(86) 99944-6442</t>
  </si>
  <si>
    <t>mariapd377@gmail.com</t>
  </si>
  <si>
    <t>(94) 99194-1927</t>
  </si>
  <si>
    <t>lfgrafica@gmail.com</t>
  </si>
  <si>
    <t xml:space="preserve"> estbyservicosimpl@gmail.com</t>
  </si>
  <si>
    <t>(62) 99115-8769</t>
  </si>
  <si>
    <t>Mídia</t>
  </si>
  <si>
    <t>AMAZON SERVIÇOS DE VAREJO</t>
  </si>
  <si>
    <t>15.436.940/0001-03</t>
  </si>
  <si>
    <t>DROGARIA PACHECO S.A</t>
  </si>
  <si>
    <t>33.438.250/0094-66</t>
  </si>
  <si>
    <t>RAIA DROGASIL S.A</t>
  </si>
  <si>
    <t>61.585.865/0001-51</t>
  </si>
  <si>
    <t>primary@amazon.com.br</t>
  </si>
  <si>
    <t>0800 038 0541</t>
  </si>
  <si>
    <t>expansao@dpsp.com.br</t>
  </si>
  <si>
    <t>4020-4404</t>
  </si>
  <si>
    <t>atendimento@drogasil.com.br</t>
  </si>
  <si>
    <t>3004-8007</t>
  </si>
  <si>
    <t>Adm.  Pública</t>
  </si>
  <si>
    <t>FARMACIA M GUARAGNI LTDA</t>
  </si>
  <si>
    <t>45.700.466/0001-38</t>
  </si>
  <si>
    <t>capoaniassessoria@gmail.com</t>
  </si>
  <si>
    <t>(51) 9268-5206</t>
  </si>
  <si>
    <t>PREFEITURA MUNICIPAL DE PROGRESSO- RS /- Dispensa - Identificação: 92454800000109-1-000403/2026</t>
  </si>
  <si>
    <t>VALERIA DE ANDRADE TITELLO</t>
  </si>
  <si>
    <t>07.823.857/0001-50</t>
  </si>
  <si>
    <t>stollcontabil@hotmail.com</t>
  </si>
  <si>
    <t>(51) 3788-1092</t>
  </si>
  <si>
    <t>PREFEITURA MUNICIPAL DE PROGRESSO- RS /- Dispensa - Identificação: 92454800000109-1-000305/2026</t>
  </si>
  <si>
    <t>ISAC MONTEIRO DOS SANTOS</t>
  </si>
  <si>
    <t>10.815.666/0001-51</t>
  </si>
  <si>
    <t>(88) 8807-8721</t>
  </si>
  <si>
    <t>PREFEITURA MUNICIPAL DE ARACATI - CE / Pregão - Identificação: 07684756000146-1-000013/2026</t>
  </si>
  <si>
    <t>F CAVALCANTE GOUVEIA LTDA</t>
  </si>
  <si>
    <t>19.722.409/0001-40</t>
  </si>
  <si>
    <t>PREFEITURA MUNICIPAL DE BREVES - PA / Pregão - Identificação: 447566</t>
  </si>
  <si>
    <t>elloscontabilidade2022@hotmail.com</t>
  </si>
  <si>
    <t>(91) 9259-5165</t>
  </si>
  <si>
    <t>R.7</t>
  </si>
  <si>
    <t>R.8</t>
  </si>
  <si>
    <t>JP COMÉRCIO E SERVICOS LTDA</t>
  </si>
  <si>
    <t xml:space="preserve"> 39.874.744/0001-70</t>
  </si>
  <si>
    <t xml:space="preserve"> governo.jp@gmail.com</t>
  </si>
  <si>
    <t>(61) 99197-8987</t>
  </si>
  <si>
    <t>MINISTÉRIO DOS TRANSPORTES - DF / Dispensa 90013.2025 UASG: 390004</t>
  </si>
  <si>
    <t xml:space="preserve"> 49.219.570/0001-66</t>
  </si>
  <si>
    <t xml:space="preserve"> PRYMEVENDAS.LICITACOES@GMAIL.COM</t>
  </si>
  <si>
    <t>R.9</t>
  </si>
  <si>
    <t>Valor retirado por estar inexequível ou excessivamente alto</t>
  </si>
  <si>
    <t>CLEANUP SERVICOS ESPECIALIZADOS DE LIMPEZA LTDA</t>
  </si>
  <si>
    <t>KALUNGA SA</t>
  </si>
  <si>
    <t>RAIA DROGASIL AS</t>
  </si>
  <si>
    <t xml:space="preserve"> (11) 3346-9966</t>
  </si>
  <si>
    <t>contato@cleanuypbrazil.com.br</t>
  </si>
  <si>
    <t>sack@kalunga.com.br</t>
  </si>
  <si>
    <t>(44) 3017-1588</t>
  </si>
  <si>
    <t>VALOR TOTAL - GRUPO 1 -&gt;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</si>
</sst>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44" fontId="0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44" fontId="0" fillId="0" borderId="4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9" fontId="0" fillId="0" borderId="4" xfId="2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4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6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4" fontId="2" fillId="8" borderId="4" xfId="0" applyNumberFormat="1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0" xfId="0" applyAlignment="1">
      <alignment textRotation="45"/>
    </xf>
    <xf numFmtId="0" fontId="0" fillId="0" borderId="0" xfId="0" applyAlignment="1">
      <alignment horizontal="left"/>
    </xf>
    <xf numFmtId="0" fontId="2" fillId="8" borderId="5" xfId="0" applyFont="1" applyFill="1" applyBorder="1" applyAlignment="1">
      <alignment horizontal="center" vertical="center"/>
    </xf>
    <xf numFmtId="44" fontId="0" fillId="9" borderId="4" xfId="1" applyFont="1" applyFill="1" applyBorder="1" applyAlignment="1">
      <alignment horizontal="center" vertical="center" wrapText="1"/>
    </xf>
    <xf numFmtId="44" fontId="4" fillId="9" borderId="4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44" fontId="0" fillId="4" borderId="4" xfId="1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 wrapText="1"/>
    </xf>
    <xf numFmtId="9" fontId="0" fillId="0" borderId="0" xfId="2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44" fontId="0" fillId="0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45"/>
    </xf>
    <xf numFmtId="0" fontId="0" fillId="3" borderId="6" xfId="0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textRotation="45" wrapText="1"/>
    </xf>
    <xf numFmtId="14" fontId="0" fillId="0" borderId="0" xfId="0" applyNumberFormat="1" applyAlignment="1">
      <alignment horizontal="center" vertical="center"/>
    </xf>
    <xf numFmtId="0" fontId="3" fillId="0" borderId="0" xfId="3" applyFill="1" applyBorder="1" applyAlignment="1">
      <alignment horizontal="left" vertical="center"/>
    </xf>
    <xf numFmtId="44" fontId="0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 textRotation="45"/>
    </xf>
    <xf numFmtId="0" fontId="0" fillId="10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4" xfId="1" applyFont="1" applyFill="1" applyBorder="1" applyAlignment="1">
      <alignment horizontal="center" vertical="center"/>
    </xf>
    <xf numFmtId="44" fontId="2" fillId="8" borderId="5" xfId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8" xfId="0" applyBorder="1" applyAlignment="1">
      <alignment horizontal="center"/>
    </xf>
    <xf numFmtId="0" fontId="2" fillId="8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3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3" applyFill="1" applyBorder="1" applyAlignment="1">
      <alignment horizontal="left" vertical="center"/>
    </xf>
    <xf numFmtId="0" fontId="3" fillId="0" borderId="2" xfId="3" applyFill="1" applyBorder="1" applyAlignment="1">
      <alignment horizontal="left" vertical="center"/>
    </xf>
    <xf numFmtId="0" fontId="3" fillId="0" borderId="3" xfId="3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textRotation="45"/>
    </xf>
    <xf numFmtId="0" fontId="0" fillId="0" borderId="5" xfId="0" applyBorder="1" applyAlignment="1">
      <alignment horizontal="center" vertical="center" textRotation="45" wrapText="1"/>
    </xf>
    <xf numFmtId="0" fontId="0" fillId="0" borderId="6" xfId="0" applyBorder="1" applyAlignment="1">
      <alignment horizontal="center" vertical="center" textRotation="45" wrapText="1"/>
    </xf>
    <xf numFmtId="0" fontId="0" fillId="0" borderId="7" xfId="0" applyBorder="1" applyAlignment="1">
      <alignment horizontal="center" vertical="center" textRotation="45" wrapText="1"/>
    </xf>
    <xf numFmtId="0" fontId="0" fillId="0" borderId="5" xfId="0" applyBorder="1" applyAlignment="1">
      <alignment horizontal="center" vertical="center" textRotation="45"/>
    </xf>
    <xf numFmtId="0" fontId="0" fillId="0" borderId="6" xfId="0" applyBorder="1" applyAlignment="1">
      <alignment horizontal="center" vertical="center" textRotation="45"/>
    </xf>
    <xf numFmtId="0" fontId="0" fillId="0" borderId="7" xfId="0" applyBorder="1" applyAlignment="1">
      <alignment horizontal="center" vertical="center" textRotation="45"/>
    </xf>
    <xf numFmtId="44" fontId="0" fillId="4" borderId="4" xfId="1" applyFont="1" applyFill="1" applyBorder="1" applyAlignment="1">
      <alignment horizontal="center" vertical="center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35599</xdr:colOff>
      <xdr:row>0</xdr:row>
      <xdr:rowOff>188769</xdr:rowOff>
    </xdr:from>
    <xdr:to>
      <xdr:col>0</xdr:col>
      <xdr:colOff>657225</xdr:colOff>
      <xdr:row>0</xdr:row>
      <xdr:rowOff>905324</xdr:rowOff>
    </xdr:to>
    <xdr:pic>
      <xdr:nvPicPr>
        <xdr:cNvPr id="4" name="Imagem 3" descr="Brasão da República | Instituto de Artes">
          <a:extLst>
            <a:ext uri="{FF2B5EF4-FFF2-40B4-BE49-F238E27FC236}">
              <a16:creationId xmlns:a16="http://schemas.microsoft.com/office/drawing/2014/main" id="{5DC536F2-9978-4CEC-B19B-0B4AE24A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99" y="188769"/>
          <a:ext cx="621626" cy="716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kellynha_86@hotmail.com" TargetMode="External"/><Relationship Id="rId18" Type="http://schemas.openxmlformats.org/officeDocument/2006/relationships/hyperlink" Target="mailto:CGVREPRESENTACOES@HOTMAIL.COM" TargetMode="External"/><Relationship Id="rId26" Type="http://schemas.openxmlformats.org/officeDocument/2006/relationships/hyperlink" Target="mailto:lfgrafica@gmail.com" TargetMode="External"/><Relationship Id="rId39" Type="http://schemas.openxmlformats.org/officeDocument/2006/relationships/hyperlink" Target="mailto:sack@kalunga.com.br" TargetMode="External"/><Relationship Id="rId21" Type="http://schemas.openxmlformats.org/officeDocument/2006/relationships/hyperlink" Target="mailto:coresepapeisro@gmail.com" TargetMode="External"/><Relationship Id="rId34" Type="http://schemas.openxmlformats.org/officeDocument/2006/relationships/hyperlink" Target="mailto:primary@amazon.com.br" TargetMode="External"/><Relationship Id="rId7" Type="http://schemas.openxmlformats.org/officeDocument/2006/relationships/hyperlink" Target="mailto:prymevendas.licitacoes@gmail.com" TargetMode="External"/><Relationship Id="rId12" Type="http://schemas.openxmlformats.org/officeDocument/2006/relationships/hyperlink" Target="mailto:comercial@helpmar.com.br" TargetMode="External"/><Relationship Id="rId17" Type="http://schemas.openxmlformats.org/officeDocument/2006/relationships/hyperlink" Target="mailto:linearteslr@gmail.com" TargetMode="External"/><Relationship Id="rId25" Type="http://schemas.openxmlformats.org/officeDocument/2006/relationships/hyperlink" Target="mailto:mariapd377@gmail.com" TargetMode="External"/><Relationship Id="rId33" Type="http://schemas.openxmlformats.org/officeDocument/2006/relationships/hyperlink" Target="mailto:prymevendas.licitacoes@gmail.com" TargetMode="External"/><Relationship Id="rId38" Type="http://schemas.openxmlformats.org/officeDocument/2006/relationships/hyperlink" Target="mailto:contato@cleanuypbrazil.com.br" TargetMode="External"/><Relationship Id="rId2" Type="http://schemas.openxmlformats.org/officeDocument/2006/relationships/hyperlink" Target="mailto:deltacontabilidade.nc@gmail.com" TargetMode="External"/><Relationship Id="rId16" Type="http://schemas.openxmlformats.org/officeDocument/2006/relationships/hyperlink" Target="mailto:prymevendas.licitacoes@gmail.com" TargetMode="External"/><Relationship Id="rId20" Type="http://schemas.openxmlformats.org/officeDocument/2006/relationships/hyperlink" Target="mailto:amanda_c_guimaraes@hotmail.com" TargetMode="External"/><Relationship Id="rId29" Type="http://schemas.openxmlformats.org/officeDocument/2006/relationships/hyperlink" Target="mailto:prymevendas.licitacoes@gmail.com" TargetMode="External"/><Relationship Id="rId1" Type="http://schemas.openxmlformats.org/officeDocument/2006/relationships/hyperlink" Target="mailto:prymevendas.licitacoes@gmail.com" TargetMode="External"/><Relationship Id="rId6" Type="http://schemas.openxmlformats.org/officeDocument/2006/relationships/hyperlink" Target="mailto:bsbcondecoracoes@gmail.com" TargetMode="External"/><Relationship Id="rId11" Type="http://schemas.openxmlformats.org/officeDocument/2006/relationships/hyperlink" Target="mailto:prymevendas.licitacoes@gmail.com" TargetMode="External"/><Relationship Id="rId24" Type="http://schemas.openxmlformats.org/officeDocument/2006/relationships/hyperlink" Target="mailto:magazinecarneiro@gmail.com" TargetMode="External"/><Relationship Id="rId32" Type="http://schemas.openxmlformats.org/officeDocument/2006/relationships/hyperlink" Target="mailto:elloscontabilidade2022@hotmail.com" TargetMode="External"/><Relationship Id="rId37" Type="http://schemas.openxmlformats.org/officeDocument/2006/relationships/hyperlink" Target="mailto:atendimento@drogasil.com.br" TargetMode="External"/><Relationship Id="rId40" Type="http://schemas.openxmlformats.org/officeDocument/2006/relationships/printerSettings" Target="../printerSettings/printerSettings2.bin"/><Relationship Id="rId5" Type="http://schemas.openxmlformats.org/officeDocument/2006/relationships/hyperlink" Target="mailto:enocfilho@galaxybrindes.com.br" TargetMode="External"/><Relationship Id="rId15" Type="http://schemas.openxmlformats.org/officeDocument/2006/relationships/hyperlink" Target="mailto:guilherme@ecb.cnt.br" TargetMode="External"/><Relationship Id="rId23" Type="http://schemas.openxmlformats.org/officeDocument/2006/relationships/hyperlink" Target="mailto:eliana@hbcs.rs.gov.br" TargetMode="External"/><Relationship Id="rId28" Type="http://schemas.openxmlformats.org/officeDocument/2006/relationships/hyperlink" Target="mailto:primary@amazon.com.br" TargetMode="External"/><Relationship Id="rId36" Type="http://schemas.openxmlformats.org/officeDocument/2006/relationships/hyperlink" Target="mailto:atendimento@drogasil.com.br" TargetMode="External"/><Relationship Id="rId10" Type="http://schemas.openxmlformats.org/officeDocument/2006/relationships/hyperlink" Target="mailto:tresartmidia@gmail.com" TargetMode="External"/><Relationship Id="rId19" Type="http://schemas.openxmlformats.org/officeDocument/2006/relationships/hyperlink" Target="mailto:graficacarneirinhos@gmail.com" TargetMode="External"/><Relationship Id="rId31" Type="http://schemas.openxmlformats.org/officeDocument/2006/relationships/hyperlink" Target="mailto:stollcontabil@hotmail.com" TargetMode="External"/><Relationship Id="rId4" Type="http://schemas.openxmlformats.org/officeDocument/2006/relationships/hyperlink" Target="mailto:enocfilho@galaxybrindes.com.br" TargetMode="External"/><Relationship Id="rId9" Type="http://schemas.openxmlformats.org/officeDocument/2006/relationships/hyperlink" Target="mailto:kingbrasilmt@gmail.com" TargetMode="External"/><Relationship Id="rId14" Type="http://schemas.openxmlformats.org/officeDocument/2006/relationships/hyperlink" Target="mailto:esc.ubaense@gmail.com" TargetMode="External"/><Relationship Id="rId22" Type="http://schemas.openxmlformats.org/officeDocument/2006/relationships/hyperlink" Target="mailto:lici.malc@gmail.com" TargetMode="External"/><Relationship Id="rId27" Type="http://schemas.openxmlformats.org/officeDocument/2006/relationships/hyperlink" Target="mailto:prymevendas.licitacoes@gmail.com" TargetMode="External"/><Relationship Id="rId30" Type="http://schemas.openxmlformats.org/officeDocument/2006/relationships/hyperlink" Target="mailto:capoaniassessoria@gmail.com" TargetMode="External"/><Relationship Id="rId35" Type="http://schemas.openxmlformats.org/officeDocument/2006/relationships/hyperlink" Target="mailto:expansao@dpsp.com.br" TargetMode="External"/><Relationship Id="rId8" Type="http://schemas.openxmlformats.org/officeDocument/2006/relationships/hyperlink" Target="mailto:ecsgrafica@hotmail.com" TargetMode="External"/><Relationship Id="rId3" Type="http://schemas.openxmlformats.org/officeDocument/2006/relationships/hyperlink" Target="mailto:carlos@liderelo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B400-AABD-4E96-A8AB-028DA1809DB5}">
  <dimension ref="A1:Z85"/>
  <sheetViews>
    <sheetView tabSelected="1" topLeftCell="A6" workbookViewId="0">
      <selection activeCell="N24" activeCellId="1" sqref="I24 N24"/>
    </sheetView>
  </sheetViews>
  <sheetFormatPr defaultRowHeight="15" x14ac:dyDescent="0.25"/>
  <cols>
    <col min="1" max="1" width="11" customWidth="1"/>
    <col min="2" max="2" width="19.28515625" customWidth="1"/>
    <col min="3" max="4" width="16.140625" customWidth="1"/>
    <col min="5" max="5" width="16.7109375" customWidth="1"/>
    <col min="6" max="6" width="14.140625" customWidth="1"/>
    <col min="7" max="7" width="14.28515625" customWidth="1"/>
    <col min="8" max="8" width="11.85546875" customWidth="1"/>
    <col min="9" max="19" width="10.85546875" customWidth="1"/>
    <col min="20" max="21" width="11.85546875" customWidth="1"/>
    <col min="22" max="22" width="12.85546875" customWidth="1"/>
    <col min="23" max="24" width="14" customWidth="1"/>
    <col min="25" max="25" width="13.85546875" customWidth="1"/>
    <col min="26" max="26" width="16.28515625" customWidth="1"/>
  </cols>
  <sheetData>
    <row r="1" spans="1:26" ht="99.75" customHeight="1" x14ac:dyDescent="0.25">
      <c r="B1" s="70" t="s">
        <v>46</v>
      </c>
      <c r="C1" s="70"/>
      <c r="D1" s="70"/>
      <c r="E1" s="70"/>
      <c r="F1" s="70"/>
      <c r="G1" s="70"/>
      <c r="H1" s="70"/>
      <c r="I1" s="70"/>
      <c r="J1" s="70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6" ht="17.25" customHeight="1" x14ac:dyDescent="0.25">
      <c r="A2" s="71" t="s">
        <v>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7.25" customHeight="1" x14ac:dyDescent="0.25">
      <c r="A3" s="72" t="s">
        <v>51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7.25" customHeight="1" x14ac:dyDescent="0.25">
      <c r="A4" s="71" t="s">
        <v>47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7.25" customHeight="1" x14ac:dyDescent="0.25">
      <c r="A5" s="71" t="s">
        <v>48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7" spans="1:26" x14ac:dyDescent="0.25">
      <c r="A7" s="51" t="s">
        <v>18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</row>
    <row r="9" spans="1:26" x14ac:dyDescent="0.25">
      <c r="A9" s="60" t="s">
        <v>19</v>
      </c>
      <c r="B9" s="60" t="s">
        <v>20</v>
      </c>
      <c r="C9" s="60"/>
      <c r="D9" s="60"/>
      <c r="E9" s="60"/>
      <c r="F9" s="60"/>
      <c r="G9" s="61" t="s">
        <v>21</v>
      </c>
      <c r="H9" s="61" t="s">
        <v>22</v>
      </c>
      <c r="I9" s="62" t="s">
        <v>0</v>
      </c>
      <c r="J9" s="63"/>
      <c r="K9" s="63"/>
      <c r="L9" s="63"/>
      <c r="M9" s="63"/>
      <c r="N9" s="63"/>
      <c r="O9" s="63"/>
      <c r="P9" s="64"/>
      <c r="Q9" s="61" t="s">
        <v>23</v>
      </c>
      <c r="R9" s="61" t="s">
        <v>24</v>
      </c>
      <c r="S9" s="61" t="s">
        <v>25</v>
      </c>
      <c r="T9" s="10"/>
      <c r="U9" s="10"/>
      <c r="V9" s="10"/>
      <c r="W9" s="10"/>
    </row>
    <row r="10" spans="1:26" x14ac:dyDescent="0.25">
      <c r="A10" s="60"/>
      <c r="B10" s="60"/>
      <c r="C10" s="60"/>
      <c r="D10" s="60"/>
      <c r="E10" s="60"/>
      <c r="F10" s="60"/>
      <c r="G10" s="61"/>
      <c r="H10" s="61"/>
      <c r="I10" s="11">
        <v>1</v>
      </c>
      <c r="J10" s="11">
        <v>2</v>
      </c>
      <c r="K10" s="11">
        <v>3</v>
      </c>
      <c r="L10" s="11">
        <v>4</v>
      </c>
      <c r="M10" s="11">
        <v>5</v>
      </c>
      <c r="N10" s="11">
        <v>6</v>
      </c>
      <c r="O10" s="11">
        <v>7</v>
      </c>
      <c r="P10" s="28">
        <v>8</v>
      </c>
      <c r="Q10" s="61"/>
      <c r="R10" s="61"/>
      <c r="S10" s="61"/>
      <c r="T10" s="10"/>
      <c r="U10" s="10"/>
      <c r="V10" s="10"/>
      <c r="W10" s="10"/>
    </row>
    <row r="11" spans="1:26" x14ac:dyDescent="0.25">
      <c r="A11" s="12">
        <v>1</v>
      </c>
      <c r="B11" s="53" t="s">
        <v>26</v>
      </c>
      <c r="C11" s="54"/>
      <c r="D11" s="54"/>
      <c r="E11" s="54"/>
      <c r="F11" s="55"/>
      <c r="G11" s="3" t="s">
        <v>32</v>
      </c>
      <c r="H11" s="4">
        <v>200</v>
      </c>
      <c r="I11" s="5">
        <v>35</v>
      </c>
      <c r="J11" s="5">
        <v>30</v>
      </c>
      <c r="K11" s="6">
        <v>32.5</v>
      </c>
      <c r="L11" s="5">
        <v>27.8</v>
      </c>
      <c r="M11" s="5">
        <v>48.33</v>
      </c>
      <c r="N11" s="5">
        <v>29</v>
      </c>
      <c r="O11" s="5">
        <v>32.270000000000003</v>
      </c>
      <c r="P11" s="5">
        <v>25</v>
      </c>
      <c r="Q11" s="13">
        <f>ROUND(AVERAGE(I11:P11),2)</f>
        <v>32.49</v>
      </c>
      <c r="R11" s="13">
        <f>ROUND(MEDIAN(I11:P11),2)</f>
        <v>31.14</v>
      </c>
      <c r="S11" s="7">
        <f>(_xlfn.STDEV.S(I11:P11))/(AVERAGE(I11:P11))</f>
        <v>0.21881191759385477</v>
      </c>
      <c r="T11" s="10"/>
      <c r="U11" s="10"/>
      <c r="V11" s="10"/>
      <c r="W11" s="14"/>
    </row>
    <row r="12" spans="1:26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6" x14ac:dyDescent="0.25">
      <c r="A13" s="60" t="s">
        <v>19</v>
      </c>
      <c r="B13" s="60" t="s">
        <v>20</v>
      </c>
      <c r="C13" s="60"/>
      <c r="D13" s="60"/>
      <c r="E13" s="60"/>
      <c r="F13" s="60"/>
      <c r="G13" s="61" t="s">
        <v>21</v>
      </c>
      <c r="H13" s="61" t="s">
        <v>22</v>
      </c>
      <c r="I13" s="62" t="s">
        <v>0</v>
      </c>
      <c r="J13" s="63"/>
      <c r="K13" s="63"/>
      <c r="L13" s="63"/>
      <c r="M13" s="63"/>
      <c r="N13" s="63"/>
      <c r="O13" s="63"/>
      <c r="P13" s="64"/>
      <c r="Q13" s="61" t="s">
        <v>23</v>
      </c>
      <c r="R13" s="61" t="s">
        <v>24</v>
      </c>
      <c r="S13" s="61" t="s">
        <v>25</v>
      </c>
    </row>
    <row r="14" spans="1:26" x14ac:dyDescent="0.25">
      <c r="A14" s="60"/>
      <c r="B14" s="60"/>
      <c r="C14" s="60"/>
      <c r="D14" s="60"/>
      <c r="E14" s="60"/>
      <c r="F14" s="60"/>
      <c r="G14" s="61"/>
      <c r="H14" s="61"/>
      <c r="I14" s="11">
        <v>1</v>
      </c>
      <c r="J14" s="11">
        <v>2</v>
      </c>
      <c r="K14" s="11">
        <v>3</v>
      </c>
      <c r="L14" s="11">
        <v>4</v>
      </c>
      <c r="M14" s="11">
        <v>5</v>
      </c>
      <c r="N14" s="11">
        <v>6</v>
      </c>
      <c r="O14" s="11">
        <v>7</v>
      </c>
      <c r="P14" s="28">
        <v>8</v>
      </c>
      <c r="Q14" s="61"/>
      <c r="R14" s="61"/>
      <c r="S14" s="61"/>
    </row>
    <row r="15" spans="1:26" ht="15" customHeight="1" x14ac:dyDescent="0.25">
      <c r="A15" s="12">
        <v>2</v>
      </c>
      <c r="B15" s="53" t="s">
        <v>52</v>
      </c>
      <c r="C15" s="54"/>
      <c r="D15" s="54"/>
      <c r="E15" s="54"/>
      <c r="F15" s="55"/>
      <c r="G15" s="3" t="s">
        <v>32</v>
      </c>
      <c r="H15" s="4">
        <v>200</v>
      </c>
      <c r="I15" s="5">
        <v>38.39</v>
      </c>
      <c r="J15" s="5">
        <v>59</v>
      </c>
      <c r="K15" s="6">
        <v>35</v>
      </c>
      <c r="L15" s="22">
        <v>38.5</v>
      </c>
      <c r="M15" s="22">
        <v>35</v>
      </c>
      <c r="N15" s="22">
        <v>34.4</v>
      </c>
      <c r="O15" s="22">
        <v>30</v>
      </c>
      <c r="P15" s="22">
        <v>46.99</v>
      </c>
      <c r="Q15" s="13">
        <f>ROUND(AVERAGE(I15:P15),2)</f>
        <v>39.659999999999997</v>
      </c>
      <c r="R15" s="13">
        <f>ROUND(MEDIAN(I15:P15),2)</f>
        <v>36.700000000000003</v>
      </c>
      <c r="S15" s="7">
        <f>(_xlfn.STDEV.S(I15:P15))/(AVERAGE(I15:P15))</f>
        <v>0.2324913995106237</v>
      </c>
    </row>
    <row r="16" spans="1:26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6" x14ac:dyDescent="0.25">
      <c r="A17" s="60" t="s">
        <v>19</v>
      </c>
      <c r="B17" s="60" t="s">
        <v>20</v>
      </c>
      <c r="C17" s="60"/>
      <c r="D17" s="60"/>
      <c r="E17" s="60"/>
      <c r="F17" s="60"/>
      <c r="G17" s="61" t="s">
        <v>21</v>
      </c>
      <c r="H17" s="61" t="s">
        <v>22</v>
      </c>
      <c r="I17" s="24" t="s">
        <v>0</v>
      </c>
      <c r="J17" s="25"/>
      <c r="K17" s="25"/>
      <c r="L17" s="25"/>
      <c r="M17" s="25"/>
      <c r="N17" s="25"/>
      <c r="O17" s="25"/>
      <c r="P17" s="26"/>
      <c r="Q17" s="61" t="s">
        <v>23</v>
      </c>
      <c r="R17" s="61" t="s">
        <v>24</v>
      </c>
      <c r="S17" s="61" t="s">
        <v>25</v>
      </c>
      <c r="T17" s="10"/>
      <c r="U17" s="10"/>
      <c r="V17" s="10"/>
      <c r="W17" s="10"/>
      <c r="X17" s="10"/>
      <c r="Y17" s="10"/>
      <c r="Z17" s="10"/>
    </row>
    <row r="18" spans="1:26" x14ac:dyDescent="0.25">
      <c r="A18" s="60"/>
      <c r="B18" s="60"/>
      <c r="C18" s="60"/>
      <c r="D18" s="60"/>
      <c r="E18" s="60"/>
      <c r="F18" s="60"/>
      <c r="G18" s="61"/>
      <c r="H18" s="61"/>
      <c r="I18" s="11">
        <v>1</v>
      </c>
      <c r="J18" s="11">
        <v>2</v>
      </c>
      <c r="K18" s="11">
        <v>3</v>
      </c>
      <c r="L18" s="11">
        <v>4</v>
      </c>
      <c r="M18" s="11">
        <v>5</v>
      </c>
      <c r="N18" s="11">
        <v>6</v>
      </c>
      <c r="O18" s="11">
        <v>7</v>
      </c>
      <c r="P18" s="28">
        <v>8</v>
      </c>
      <c r="Q18" s="61"/>
      <c r="R18" s="61"/>
      <c r="S18" s="61"/>
      <c r="T18" s="10"/>
      <c r="U18" s="10"/>
      <c r="V18" s="10"/>
      <c r="W18" s="10"/>
      <c r="X18" s="10"/>
      <c r="Y18" s="10"/>
      <c r="Z18" s="10"/>
    </row>
    <row r="19" spans="1:26" x14ac:dyDescent="0.25">
      <c r="A19" s="12">
        <v>3</v>
      </c>
      <c r="B19" s="53" t="s">
        <v>27</v>
      </c>
      <c r="C19" s="54"/>
      <c r="D19" s="54"/>
      <c r="E19" s="54"/>
      <c r="F19" s="55"/>
      <c r="G19" s="3" t="s">
        <v>32</v>
      </c>
      <c r="H19" s="4">
        <v>200</v>
      </c>
      <c r="I19" s="5">
        <v>30</v>
      </c>
      <c r="J19" s="5">
        <v>25</v>
      </c>
      <c r="K19" s="36">
        <v>36.36</v>
      </c>
      <c r="L19" s="6">
        <v>21</v>
      </c>
      <c r="M19" s="6">
        <v>25</v>
      </c>
      <c r="N19" s="6">
        <v>22.75</v>
      </c>
      <c r="O19" s="6">
        <v>15</v>
      </c>
      <c r="P19" s="5">
        <v>25.99</v>
      </c>
      <c r="Q19" s="13">
        <f>ROUND(AVERAGE(I19:P19),2)</f>
        <v>25.14</v>
      </c>
      <c r="R19" s="13">
        <f>ROUND(MEDIAN(I19:P19),2)</f>
        <v>25</v>
      </c>
      <c r="S19" s="7">
        <f>(_xlfn.STDEV.S(I19:P19))/(AVERAGE(I19:P19))</f>
        <v>0.24976810218703549</v>
      </c>
      <c r="T19" s="10"/>
      <c r="U19" s="10"/>
      <c r="V19" s="10"/>
      <c r="W19" s="10"/>
      <c r="X19" s="10"/>
      <c r="Y19" s="10"/>
      <c r="Z19" s="10"/>
    </row>
    <row r="20" spans="1:26" x14ac:dyDescent="0.25">
      <c r="A20" s="68" t="s">
        <v>221</v>
      </c>
      <c r="B20" s="68"/>
      <c r="C20" s="68"/>
      <c r="D20" s="68"/>
      <c r="E20" s="68"/>
      <c r="F20" s="68"/>
      <c r="G20" s="68"/>
      <c r="S20" s="31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0"/>
      <c r="C21" s="10"/>
      <c r="D21" s="10"/>
      <c r="E21" s="10"/>
      <c r="F21" s="10"/>
      <c r="G21" s="10"/>
      <c r="S21" s="10"/>
      <c r="T21" s="10"/>
      <c r="U21" s="10"/>
      <c r="V21" s="10"/>
    </row>
    <row r="22" spans="1:26" x14ac:dyDescent="0.25">
      <c r="A22" s="60" t="s">
        <v>19</v>
      </c>
      <c r="B22" s="60" t="s">
        <v>20</v>
      </c>
      <c r="C22" s="60"/>
      <c r="D22" s="60"/>
      <c r="E22" s="60"/>
      <c r="F22" s="60"/>
      <c r="G22" s="61" t="s">
        <v>21</v>
      </c>
      <c r="H22" s="61" t="s">
        <v>22</v>
      </c>
      <c r="I22" s="62" t="s">
        <v>0</v>
      </c>
      <c r="J22" s="63"/>
      <c r="K22" s="63"/>
      <c r="L22" s="63"/>
      <c r="M22" s="63"/>
      <c r="N22" s="64"/>
      <c r="O22" s="61" t="s">
        <v>23</v>
      </c>
      <c r="P22" s="61" t="s">
        <v>24</v>
      </c>
      <c r="Q22" s="61" t="s">
        <v>25</v>
      </c>
      <c r="R22" s="10"/>
      <c r="S22" s="10"/>
      <c r="T22" s="10"/>
      <c r="U22" s="10"/>
      <c r="V22" s="10"/>
      <c r="W22" s="10"/>
      <c r="X22" s="10"/>
    </row>
    <row r="23" spans="1:26" x14ac:dyDescent="0.25">
      <c r="A23" s="60"/>
      <c r="B23" s="60"/>
      <c r="C23" s="60"/>
      <c r="D23" s="60"/>
      <c r="E23" s="60"/>
      <c r="F23" s="60"/>
      <c r="G23" s="61"/>
      <c r="H23" s="61"/>
      <c r="I23" s="28">
        <v>1</v>
      </c>
      <c r="J23" s="29">
        <v>2</v>
      </c>
      <c r="K23" s="29">
        <v>3</v>
      </c>
      <c r="L23" s="29">
        <v>4</v>
      </c>
      <c r="M23" s="29">
        <v>5</v>
      </c>
      <c r="N23" s="11">
        <v>6</v>
      </c>
      <c r="O23" s="61"/>
      <c r="P23" s="61"/>
      <c r="Q23" s="61"/>
      <c r="R23" s="10"/>
      <c r="S23" s="10"/>
      <c r="T23" s="10"/>
      <c r="U23" s="10"/>
      <c r="V23" s="10"/>
      <c r="W23" s="10"/>
      <c r="X23" s="10"/>
    </row>
    <row r="24" spans="1:26" x14ac:dyDescent="0.25">
      <c r="A24" s="12">
        <v>4</v>
      </c>
      <c r="B24" s="65" t="s">
        <v>28</v>
      </c>
      <c r="C24" s="66"/>
      <c r="D24" s="66"/>
      <c r="E24" s="66"/>
      <c r="F24" s="67"/>
      <c r="G24" s="3" t="s">
        <v>32</v>
      </c>
      <c r="H24" s="4">
        <v>200</v>
      </c>
      <c r="I24" s="99">
        <v>6.99</v>
      </c>
      <c r="J24" s="2">
        <v>17.559999999999999</v>
      </c>
      <c r="K24" s="2">
        <v>6.72</v>
      </c>
      <c r="L24" s="2">
        <v>5.72</v>
      </c>
      <c r="M24" s="2">
        <v>8.0500000000000007</v>
      </c>
      <c r="N24" s="99">
        <v>2.5499999999999998</v>
      </c>
      <c r="O24" s="13">
        <f>ROUND(AVERAGE(I24:N24),2)</f>
        <v>7.93</v>
      </c>
      <c r="P24" s="13">
        <f>ROUND(MEDIAN(I24:N24),2)</f>
        <v>6.86</v>
      </c>
      <c r="Q24" s="7">
        <f>(_xlfn.STDEV.S(I24:N24))/(AVERAGE(I24:N24))</f>
        <v>0.64021124208912372</v>
      </c>
      <c r="R24" s="10"/>
      <c r="S24" s="10"/>
      <c r="T24" s="10"/>
      <c r="U24" s="10"/>
      <c r="V24" s="10"/>
      <c r="W24" s="10"/>
      <c r="X24" s="10"/>
    </row>
    <row r="25" spans="1:26" ht="15" customHeight="1" x14ac:dyDescent="0.25">
      <c r="A25" s="68" t="s">
        <v>221</v>
      </c>
      <c r="B25" s="68"/>
      <c r="C25" s="68"/>
      <c r="D25" s="68"/>
      <c r="E25" s="68"/>
      <c r="F25" s="68"/>
      <c r="G25" s="68"/>
      <c r="Q25" s="10"/>
      <c r="R25" s="10"/>
      <c r="S25" s="10"/>
      <c r="T25" s="10"/>
      <c r="U25" s="10"/>
      <c r="V25" s="10"/>
      <c r="W25" s="10"/>
    </row>
    <row r="26" spans="1:26" x14ac:dyDescent="0.25">
      <c r="A26" s="10"/>
      <c r="B26" s="10"/>
      <c r="C26" s="10"/>
      <c r="D26" s="10"/>
      <c r="E26" s="10"/>
      <c r="F26" s="10"/>
      <c r="G26" s="10"/>
      <c r="Q26" s="10"/>
      <c r="R26" s="10"/>
      <c r="S26" s="10"/>
      <c r="T26" s="10"/>
      <c r="U26" s="10"/>
      <c r="V26" s="10"/>
    </row>
    <row r="27" spans="1:26" x14ac:dyDescent="0.25">
      <c r="A27" s="60" t="s">
        <v>19</v>
      </c>
      <c r="B27" s="60" t="s">
        <v>20</v>
      </c>
      <c r="C27" s="60"/>
      <c r="D27" s="60"/>
      <c r="E27" s="60"/>
      <c r="F27" s="60"/>
      <c r="G27" s="61" t="s">
        <v>21</v>
      </c>
      <c r="H27" s="61" t="s">
        <v>22</v>
      </c>
      <c r="I27" s="62" t="s">
        <v>0</v>
      </c>
      <c r="J27" s="63"/>
      <c r="K27" s="63"/>
      <c r="L27" s="63"/>
      <c r="M27" s="63"/>
      <c r="N27" s="64"/>
      <c r="O27" s="61" t="s">
        <v>23</v>
      </c>
      <c r="P27" s="61" t="s">
        <v>24</v>
      </c>
      <c r="Q27" s="61" t="s">
        <v>25</v>
      </c>
      <c r="R27" s="10"/>
      <c r="S27" s="10"/>
      <c r="T27" s="10"/>
      <c r="U27" s="10"/>
      <c r="V27" s="10"/>
      <c r="W27" s="10"/>
    </row>
    <row r="28" spans="1:26" x14ac:dyDescent="0.25">
      <c r="A28" s="60"/>
      <c r="B28" s="60"/>
      <c r="C28" s="60"/>
      <c r="D28" s="60"/>
      <c r="E28" s="60"/>
      <c r="F28" s="60"/>
      <c r="G28" s="61"/>
      <c r="H28" s="61"/>
      <c r="I28" s="11">
        <v>1</v>
      </c>
      <c r="J28" s="11">
        <v>2</v>
      </c>
      <c r="K28" s="11">
        <v>3</v>
      </c>
      <c r="L28" s="11">
        <v>4</v>
      </c>
      <c r="M28" s="11">
        <v>5</v>
      </c>
      <c r="N28" s="28">
        <v>6</v>
      </c>
      <c r="O28" s="61"/>
      <c r="P28" s="61"/>
      <c r="Q28" s="61"/>
      <c r="R28" s="10"/>
      <c r="S28" s="10"/>
      <c r="T28" s="10"/>
      <c r="U28" s="10"/>
      <c r="V28" s="10"/>
      <c r="W28" s="10"/>
    </row>
    <row r="29" spans="1:26" x14ac:dyDescent="0.25">
      <c r="A29" s="12">
        <v>5</v>
      </c>
      <c r="B29" s="65" t="s">
        <v>29</v>
      </c>
      <c r="C29" s="66"/>
      <c r="D29" s="66"/>
      <c r="E29" s="66"/>
      <c r="F29" s="67"/>
      <c r="G29" s="3" t="s">
        <v>32</v>
      </c>
      <c r="H29" s="4">
        <v>200</v>
      </c>
      <c r="I29" s="5">
        <v>4.75</v>
      </c>
      <c r="J29" s="27">
        <v>7.5</v>
      </c>
      <c r="K29" s="23">
        <v>5.0999999999999996</v>
      </c>
      <c r="L29" s="5">
        <v>4</v>
      </c>
      <c r="M29" s="27">
        <v>2.5499999999999998</v>
      </c>
      <c r="N29" s="5">
        <v>3.99</v>
      </c>
      <c r="O29" s="13">
        <f>ROUND(AVERAGE(I29:N29),2)</f>
        <v>4.6500000000000004</v>
      </c>
      <c r="P29" s="13">
        <f>ROUND(MEDIAN(I29:N29),2)</f>
        <v>4.38</v>
      </c>
      <c r="Q29" s="7">
        <f>(_xlfn.STDEV.S(I29:N29))/(AVERAGE(I29:N29))</f>
        <v>0.35484313966213987</v>
      </c>
      <c r="R29" s="10"/>
      <c r="S29" s="10"/>
      <c r="T29" s="10"/>
      <c r="U29" s="10"/>
      <c r="V29" s="10"/>
      <c r="W29" s="10"/>
    </row>
    <row r="30" spans="1:26" ht="15" customHeight="1" x14ac:dyDescent="0.25">
      <c r="A30" s="68" t="s">
        <v>221</v>
      </c>
      <c r="B30" s="68"/>
      <c r="C30" s="68"/>
      <c r="D30" s="68"/>
      <c r="E30" s="68"/>
      <c r="F30" s="68"/>
      <c r="G30" s="68"/>
      <c r="N30" s="30"/>
      <c r="O30" s="30"/>
      <c r="P30" s="31"/>
      <c r="Q30" s="10"/>
      <c r="R30" s="10"/>
      <c r="S30" s="10"/>
      <c r="T30" s="10"/>
      <c r="U30" s="10"/>
      <c r="V30" s="10"/>
    </row>
    <row r="31" spans="1:26" x14ac:dyDescent="0.25">
      <c r="A31" s="10"/>
      <c r="B31" s="10"/>
      <c r="C31" s="10"/>
      <c r="D31" s="10"/>
      <c r="E31" s="10"/>
      <c r="F31" s="10"/>
      <c r="G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6" x14ac:dyDescent="0.25">
      <c r="A32" s="60" t="s">
        <v>19</v>
      </c>
      <c r="B32" s="60" t="s">
        <v>20</v>
      </c>
      <c r="C32" s="60"/>
      <c r="D32" s="60"/>
      <c r="E32" s="60"/>
      <c r="F32" s="60"/>
      <c r="G32" s="61" t="s">
        <v>21</v>
      </c>
      <c r="H32" s="61" t="s">
        <v>22</v>
      </c>
      <c r="I32" s="62" t="s">
        <v>0</v>
      </c>
      <c r="J32" s="63"/>
      <c r="K32" s="63"/>
      <c r="L32" s="63"/>
      <c r="M32" s="64"/>
      <c r="N32" s="61" t="s">
        <v>23</v>
      </c>
      <c r="O32" s="61" t="s">
        <v>24</v>
      </c>
      <c r="P32" s="61" t="s">
        <v>25</v>
      </c>
      <c r="Q32" s="10"/>
      <c r="R32" s="10"/>
      <c r="S32" s="10"/>
      <c r="T32" s="10"/>
    </row>
    <row r="33" spans="1:26" x14ac:dyDescent="0.25">
      <c r="A33" s="60"/>
      <c r="B33" s="60"/>
      <c r="C33" s="60"/>
      <c r="D33" s="60"/>
      <c r="E33" s="60"/>
      <c r="F33" s="60"/>
      <c r="G33" s="61"/>
      <c r="H33" s="61"/>
      <c r="I33" s="28">
        <v>1</v>
      </c>
      <c r="J33" s="29">
        <v>2</v>
      </c>
      <c r="K33" s="29">
        <v>3</v>
      </c>
      <c r="L33" s="29">
        <v>4</v>
      </c>
      <c r="M33" s="11">
        <v>5</v>
      </c>
      <c r="N33" s="61"/>
      <c r="O33" s="61"/>
      <c r="P33" s="61"/>
      <c r="Q33" s="10"/>
      <c r="R33" s="10"/>
      <c r="S33" s="10"/>
      <c r="T33" s="10"/>
    </row>
    <row r="34" spans="1:26" x14ac:dyDescent="0.25">
      <c r="A34" s="12">
        <v>6</v>
      </c>
      <c r="B34" s="65" t="s">
        <v>30</v>
      </c>
      <c r="C34" s="66"/>
      <c r="D34" s="66"/>
      <c r="E34" s="66"/>
      <c r="F34" s="67"/>
      <c r="G34" s="3" t="s">
        <v>32</v>
      </c>
      <c r="H34" s="4">
        <v>200</v>
      </c>
      <c r="I34" s="27">
        <v>3.99</v>
      </c>
      <c r="J34" s="5">
        <v>11.99</v>
      </c>
      <c r="K34" s="23">
        <v>15.99</v>
      </c>
      <c r="L34" s="23">
        <v>13.69</v>
      </c>
      <c r="M34" s="27">
        <v>2.5499999999999998</v>
      </c>
      <c r="N34" s="13">
        <f>ROUND(AVERAGE(I34:M34),2)</f>
        <v>9.64</v>
      </c>
      <c r="O34" s="13">
        <f>ROUND(MEDIAN(I34:M34),2)</f>
        <v>11.99</v>
      </c>
      <c r="P34" s="7">
        <f>(_xlfn.STDEV.S(I34:M34))/(AVERAGE(I34:M34))</f>
        <v>0.62322337024145869</v>
      </c>
      <c r="Q34" s="10"/>
      <c r="R34" s="10"/>
      <c r="S34" s="10"/>
      <c r="T34" s="10"/>
    </row>
    <row r="35" spans="1:26" ht="15" customHeight="1" x14ac:dyDescent="0.25">
      <c r="A35" s="68" t="s">
        <v>221</v>
      </c>
      <c r="B35" s="68"/>
      <c r="C35" s="68"/>
      <c r="D35" s="68"/>
      <c r="E35" s="68"/>
      <c r="F35" s="68"/>
      <c r="G35" s="68"/>
      <c r="Q35" s="10"/>
      <c r="R35" s="10"/>
      <c r="S35" s="10"/>
    </row>
    <row r="36" spans="1:26" x14ac:dyDescent="0.25">
      <c r="A36" s="10"/>
      <c r="B36" s="10"/>
      <c r="C36" s="10"/>
      <c r="D36" s="10"/>
      <c r="E36" s="10"/>
      <c r="F36" s="10"/>
      <c r="G36" s="10"/>
      <c r="Q36" s="10"/>
      <c r="R36" s="10"/>
      <c r="S36" s="10"/>
      <c r="T36" s="10"/>
      <c r="U36" s="10"/>
      <c r="V36" s="10"/>
    </row>
    <row r="37" spans="1:26" x14ac:dyDescent="0.25">
      <c r="A37" s="60" t="s">
        <v>19</v>
      </c>
      <c r="B37" s="60" t="s">
        <v>20</v>
      </c>
      <c r="C37" s="60"/>
      <c r="D37" s="60"/>
      <c r="E37" s="60"/>
      <c r="F37" s="60"/>
      <c r="G37" s="61" t="s">
        <v>21</v>
      </c>
      <c r="H37" s="61" t="s">
        <v>22</v>
      </c>
      <c r="I37" s="62" t="s">
        <v>0</v>
      </c>
      <c r="J37" s="63"/>
      <c r="K37" s="63"/>
      <c r="L37" s="63"/>
      <c r="M37" s="63"/>
      <c r="N37" s="63"/>
      <c r="O37" s="63"/>
      <c r="P37" s="63"/>
      <c r="Q37" s="64"/>
      <c r="R37" s="61" t="s">
        <v>23</v>
      </c>
      <c r="S37" s="61" t="s">
        <v>24</v>
      </c>
      <c r="T37" s="61" t="s">
        <v>25</v>
      </c>
      <c r="U37" s="10"/>
      <c r="V37" s="10"/>
      <c r="W37" s="10"/>
      <c r="X37" s="10"/>
      <c r="Y37" s="10"/>
      <c r="Z37" s="10"/>
    </row>
    <row r="38" spans="1:26" x14ac:dyDescent="0.25">
      <c r="A38" s="60"/>
      <c r="B38" s="60"/>
      <c r="C38" s="60"/>
      <c r="D38" s="60"/>
      <c r="E38" s="60"/>
      <c r="F38" s="60"/>
      <c r="G38" s="61"/>
      <c r="H38" s="61"/>
      <c r="I38" s="11">
        <v>1</v>
      </c>
      <c r="J38" s="11">
        <v>2</v>
      </c>
      <c r="K38" s="11">
        <v>3</v>
      </c>
      <c r="L38" s="11">
        <v>4</v>
      </c>
      <c r="M38" s="32">
        <v>5</v>
      </c>
      <c r="N38" s="11">
        <v>6</v>
      </c>
      <c r="O38" s="11">
        <v>7</v>
      </c>
      <c r="P38" s="11">
        <v>8</v>
      </c>
      <c r="Q38" s="28">
        <v>9</v>
      </c>
      <c r="R38" s="61"/>
      <c r="S38" s="61"/>
      <c r="T38" s="61"/>
      <c r="U38" s="10"/>
      <c r="V38" s="10"/>
      <c r="W38" s="10"/>
      <c r="X38" s="10"/>
      <c r="Y38" s="10"/>
      <c r="Z38" s="10"/>
    </row>
    <row r="39" spans="1:26" x14ac:dyDescent="0.25">
      <c r="A39" s="12">
        <v>7</v>
      </c>
      <c r="B39" s="69" t="s">
        <v>31</v>
      </c>
      <c r="C39" s="69"/>
      <c r="D39" s="69"/>
      <c r="E39" s="69"/>
      <c r="F39" s="69"/>
      <c r="G39" s="3" t="s">
        <v>32</v>
      </c>
      <c r="H39" s="4">
        <v>200</v>
      </c>
      <c r="I39" s="5">
        <v>4.54</v>
      </c>
      <c r="J39" s="5">
        <v>5.04</v>
      </c>
      <c r="K39" s="36">
        <v>8.0399999999999991</v>
      </c>
      <c r="L39" s="27">
        <v>10.36</v>
      </c>
      <c r="M39" s="33">
        <v>4.7</v>
      </c>
      <c r="N39" s="27">
        <v>7.68</v>
      </c>
      <c r="O39" s="5">
        <v>6.82</v>
      </c>
      <c r="P39" s="27">
        <v>2.5499999999999998</v>
      </c>
      <c r="Q39" s="5">
        <v>3.99</v>
      </c>
      <c r="R39" s="13">
        <f>ROUND(AVERAGE(I39:Q39),2)</f>
        <v>5.97</v>
      </c>
      <c r="S39" s="13">
        <f>ROUND(MEDIAN(I39:Q39),2)</f>
        <v>5.04</v>
      </c>
      <c r="T39" s="7">
        <f>(_xlfn.STDEV.S(I39:Q39))/(AVERAGE(I39:Q39))</f>
        <v>0.40755836088211622</v>
      </c>
      <c r="U39" s="10"/>
      <c r="V39" s="10"/>
      <c r="W39" s="10"/>
      <c r="X39" s="10"/>
      <c r="Y39" s="10"/>
      <c r="Z39" s="10"/>
    </row>
    <row r="40" spans="1:26" ht="15" customHeight="1" x14ac:dyDescent="0.25">
      <c r="A40" s="68" t="s">
        <v>152</v>
      </c>
      <c r="B40" s="68"/>
      <c r="C40" s="68"/>
      <c r="D40" s="68"/>
      <c r="E40" s="68"/>
      <c r="F40" s="68"/>
      <c r="G40" s="68"/>
    </row>
    <row r="42" spans="1:26" x14ac:dyDescent="0.25">
      <c r="A42" s="51" t="s">
        <v>45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</row>
    <row r="44" spans="1:26" x14ac:dyDescent="0.25">
      <c r="A44" s="60" t="s">
        <v>19</v>
      </c>
      <c r="B44" s="60" t="s">
        <v>20</v>
      </c>
      <c r="C44" s="60"/>
      <c r="D44" s="60"/>
      <c r="E44" s="60"/>
      <c r="F44" s="60"/>
      <c r="G44" s="61" t="s">
        <v>21</v>
      </c>
      <c r="H44" s="61" t="s">
        <v>22</v>
      </c>
      <c r="I44" s="24" t="s">
        <v>0</v>
      </c>
      <c r="J44" s="25"/>
      <c r="K44" s="25"/>
      <c r="L44" s="25"/>
      <c r="M44" s="25"/>
      <c r="N44" s="25"/>
      <c r="O44" s="25"/>
      <c r="P44" s="26"/>
      <c r="Q44" s="61" t="s">
        <v>23</v>
      </c>
      <c r="R44" s="61" t="s">
        <v>24</v>
      </c>
      <c r="S44" s="61" t="s">
        <v>25</v>
      </c>
      <c r="T44" s="10"/>
      <c r="U44" s="10"/>
      <c r="V44" s="10"/>
    </row>
    <row r="45" spans="1:26" x14ac:dyDescent="0.25">
      <c r="A45" s="60"/>
      <c r="B45" s="60"/>
      <c r="C45" s="60"/>
      <c r="D45" s="60"/>
      <c r="E45" s="60"/>
      <c r="F45" s="60"/>
      <c r="G45" s="61"/>
      <c r="H45" s="61"/>
      <c r="I45" s="11">
        <v>1</v>
      </c>
      <c r="J45" s="11">
        <v>2</v>
      </c>
      <c r="K45" s="11">
        <v>3</v>
      </c>
      <c r="L45" s="11">
        <v>4</v>
      </c>
      <c r="M45" s="11">
        <v>5</v>
      </c>
      <c r="N45" s="11">
        <v>6</v>
      </c>
      <c r="O45" s="11">
        <v>7</v>
      </c>
      <c r="P45" s="28">
        <v>8</v>
      </c>
      <c r="Q45" s="61"/>
      <c r="R45" s="61"/>
      <c r="S45" s="61"/>
      <c r="T45" s="10"/>
      <c r="U45" s="10"/>
      <c r="V45" s="10"/>
    </row>
    <row r="46" spans="1:26" x14ac:dyDescent="0.25">
      <c r="A46" s="12">
        <v>1</v>
      </c>
      <c r="B46" s="53" t="s">
        <v>26</v>
      </c>
      <c r="C46" s="54"/>
      <c r="D46" s="54"/>
      <c r="E46" s="54"/>
      <c r="F46" s="55"/>
      <c r="G46" s="3" t="s">
        <v>32</v>
      </c>
      <c r="H46" s="4">
        <v>200</v>
      </c>
      <c r="I46" s="5">
        <v>35</v>
      </c>
      <c r="J46" s="5">
        <v>30</v>
      </c>
      <c r="K46" s="6">
        <v>32.5</v>
      </c>
      <c r="L46" s="5">
        <v>27.8</v>
      </c>
      <c r="M46" s="5">
        <v>48.33</v>
      </c>
      <c r="N46" s="5">
        <v>29</v>
      </c>
      <c r="O46" s="5">
        <v>32.270000000000003</v>
      </c>
      <c r="P46" s="5">
        <v>25</v>
      </c>
      <c r="Q46" s="15">
        <f>ROUND(AVERAGE(I46:P46),2)</f>
        <v>32.49</v>
      </c>
      <c r="R46" s="13">
        <f>ROUND(MEDIAN(I46:P46),2)</f>
        <v>31.14</v>
      </c>
      <c r="S46" s="7">
        <f>(_xlfn.STDEV.S(I46:P46))/(AVERAGE(I46:P46))</f>
        <v>0.21881191759385477</v>
      </c>
      <c r="T46" s="10"/>
      <c r="U46" s="10"/>
      <c r="V46" s="10"/>
    </row>
    <row r="47" spans="1:26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6" x14ac:dyDescent="0.25">
      <c r="A48" s="60" t="s">
        <v>19</v>
      </c>
      <c r="B48" s="60" t="s">
        <v>20</v>
      </c>
      <c r="C48" s="60"/>
      <c r="D48" s="60"/>
      <c r="E48" s="60"/>
      <c r="F48" s="60"/>
      <c r="G48" s="61" t="s">
        <v>21</v>
      </c>
      <c r="H48" s="61" t="s">
        <v>22</v>
      </c>
      <c r="I48" s="24" t="s">
        <v>0</v>
      </c>
      <c r="J48" s="25"/>
      <c r="K48" s="25"/>
      <c r="L48" s="25"/>
      <c r="M48" s="25"/>
      <c r="N48" s="25"/>
      <c r="O48" s="25"/>
      <c r="P48" s="26"/>
      <c r="Q48" s="61" t="s">
        <v>23</v>
      </c>
      <c r="R48" s="61" t="s">
        <v>24</v>
      </c>
      <c r="S48" s="61" t="s">
        <v>25</v>
      </c>
    </row>
    <row r="49" spans="1:25" x14ac:dyDescent="0.25">
      <c r="A49" s="60"/>
      <c r="B49" s="60"/>
      <c r="C49" s="60"/>
      <c r="D49" s="60"/>
      <c r="E49" s="60"/>
      <c r="F49" s="60"/>
      <c r="G49" s="61"/>
      <c r="H49" s="61"/>
      <c r="I49" s="11">
        <v>1</v>
      </c>
      <c r="J49" s="11">
        <v>2</v>
      </c>
      <c r="K49" s="11">
        <v>3</v>
      </c>
      <c r="L49" s="11">
        <v>4</v>
      </c>
      <c r="M49" s="11">
        <v>5</v>
      </c>
      <c r="N49" s="11">
        <v>6</v>
      </c>
      <c r="O49" s="11">
        <v>7</v>
      </c>
      <c r="P49" s="28">
        <v>8</v>
      </c>
      <c r="Q49" s="61"/>
      <c r="R49" s="61"/>
      <c r="S49" s="61"/>
    </row>
    <row r="50" spans="1:25" x14ac:dyDescent="0.25">
      <c r="A50" s="12">
        <v>2</v>
      </c>
      <c r="B50" s="53" t="s">
        <v>52</v>
      </c>
      <c r="C50" s="54"/>
      <c r="D50" s="54"/>
      <c r="E50" s="54"/>
      <c r="F50" s="55"/>
      <c r="G50" s="3" t="s">
        <v>32</v>
      </c>
      <c r="H50" s="4">
        <v>200</v>
      </c>
      <c r="I50" s="5">
        <v>38.39</v>
      </c>
      <c r="J50" s="5">
        <v>59</v>
      </c>
      <c r="K50" s="6">
        <v>35</v>
      </c>
      <c r="L50" s="22">
        <v>38.5</v>
      </c>
      <c r="M50" s="22">
        <v>35</v>
      </c>
      <c r="N50" s="22">
        <v>34.4</v>
      </c>
      <c r="O50" s="22">
        <v>30</v>
      </c>
      <c r="P50" s="22">
        <v>46.99</v>
      </c>
      <c r="Q50" s="15">
        <f>ROUND(AVERAGE(I50:P50),2)</f>
        <v>39.659999999999997</v>
      </c>
      <c r="R50" s="13">
        <f>ROUND(MEDIAN(I50:P50),2)</f>
        <v>36.700000000000003</v>
      </c>
      <c r="S50" s="7">
        <f>(_xlfn.STDEV.S(I50:P50))/(AVERAGE(I50:P50))</f>
        <v>0.2324913995106237</v>
      </c>
    </row>
    <row r="51" spans="1:2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5" x14ac:dyDescent="0.25">
      <c r="A52" s="60" t="s">
        <v>19</v>
      </c>
      <c r="B52" s="60" t="s">
        <v>20</v>
      </c>
      <c r="C52" s="60"/>
      <c r="D52" s="60"/>
      <c r="E52" s="60"/>
      <c r="F52" s="60"/>
      <c r="G52" s="61" t="s">
        <v>21</v>
      </c>
      <c r="H52" s="61" t="s">
        <v>22</v>
      </c>
      <c r="I52" s="24" t="s">
        <v>0</v>
      </c>
      <c r="J52" s="25"/>
      <c r="K52" s="25"/>
      <c r="L52" s="25"/>
      <c r="M52" s="25"/>
      <c r="N52" s="25"/>
      <c r="O52" s="25"/>
      <c r="P52" s="26"/>
      <c r="Q52" s="61" t="s">
        <v>23</v>
      </c>
      <c r="R52" s="61" t="s">
        <v>24</v>
      </c>
      <c r="S52" s="61" t="s">
        <v>25</v>
      </c>
      <c r="T52" s="10"/>
      <c r="U52" s="10"/>
      <c r="V52" s="10"/>
      <c r="W52" s="10"/>
      <c r="X52" s="10"/>
      <c r="Y52" s="10"/>
    </row>
    <row r="53" spans="1:25" x14ac:dyDescent="0.25">
      <c r="A53" s="60"/>
      <c r="B53" s="60"/>
      <c r="C53" s="60"/>
      <c r="D53" s="60"/>
      <c r="E53" s="60"/>
      <c r="F53" s="60"/>
      <c r="G53" s="61"/>
      <c r="H53" s="61"/>
      <c r="I53" s="11">
        <v>1</v>
      </c>
      <c r="J53" s="11">
        <v>2</v>
      </c>
      <c r="K53" s="11">
        <v>3</v>
      </c>
      <c r="L53" s="11">
        <v>4</v>
      </c>
      <c r="M53" s="11">
        <v>5</v>
      </c>
      <c r="N53" s="11">
        <v>6</v>
      </c>
      <c r="O53" s="11">
        <v>7</v>
      </c>
      <c r="P53" s="28">
        <v>8</v>
      </c>
      <c r="Q53" s="61"/>
      <c r="R53" s="61"/>
      <c r="S53" s="61"/>
      <c r="T53" s="10"/>
      <c r="U53" s="10"/>
      <c r="V53" s="10"/>
      <c r="W53" s="10"/>
      <c r="X53" s="10"/>
      <c r="Y53" s="10"/>
    </row>
    <row r="54" spans="1:25" x14ac:dyDescent="0.25">
      <c r="A54" s="12">
        <v>3</v>
      </c>
      <c r="B54" s="53" t="s">
        <v>27</v>
      </c>
      <c r="C54" s="54"/>
      <c r="D54" s="54"/>
      <c r="E54" s="54"/>
      <c r="F54" s="55"/>
      <c r="G54" s="3" t="s">
        <v>32</v>
      </c>
      <c r="H54" s="4">
        <v>200</v>
      </c>
      <c r="I54" s="5">
        <v>30</v>
      </c>
      <c r="J54" s="5">
        <v>25</v>
      </c>
      <c r="K54" s="6"/>
      <c r="L54" s="6">
        <v>21</v>
      </c>
      <c r="M54" s="6">
        <v>25</v>
      </c>
      <c r="N54" s="6">
        <v>22.75</v>
      </c>
      <c r="O54" s="6">
        <v>15</v>
      </c>
      <c r="P54" s="5">
        <v>25.99</v>
      </c>
      <c r="Q54" s="15">
        <f>ROUND(AVERAGE(I54:P54),2)</f>
        <v>23.53</v>
      </c>
      <c r="R54" s="13">
        <f>ROUND(MEDIAN(I54:P54),2)</f>
        <v>25</v>
      </c>
      <c r="S54" s="7">
        <f>(_xlfn.STDEV.S(I54:P54))/(AVERAGE(I54:P54))</f>
        <v>0.19930468602700982</v>
      </c>
      <c r="T54" s="10"/>
      <c r="U54" s="10"/>
      <c r="V54" s="10"/>
      <c r="W54" s="10"/>
      <c r="X54" s="10"/>
      <c r="Y54" s="10"/>
    </row>
    <row r="55" spans="1:2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5" x14ac:dyDescent="0.25">
      <c r="A56" s="60" t="s">
        <v>19</v>
      </c>
      <c r="B56" s="60" t="s">
        <v>20</v>
      </c>
      <c r="C56" s="60"/>
      <c r="D56" s="60"/>
      <c r="E56" s="60"/>
      <c r="F56" s="60"/>
      <c r="G56" s="61" t="s">
        <v>21</v>
      </c>
      <c r="H56" s="61" t="s">
        <v>22</v>
      </c>
      <c r="I56" s="24" t="s">
        <v>0</v>
      </c>
      <c r="J56" s="25"/>
      <c r="K56" s="25"/>
      <c r="L56" s="25"/>
      <c r="M56" s="25"/>
      <c r="N56" s="26"/>
      <c r="O56" s="61" t="s">
        <v>23</v>
      </c>
      <c r="P56" s="61" t="s">
        <v>24</v>
      </c>
      <c r="Q56" s="61" t="s">
        <v>25</v>
      </c>
      <c r="R56" s="10"/>
      <c r="S56" s="10"/>
      <c r="T56" s="10"/>
      <c r="U56" s="10"/>
      <c r="V56" s="10"/>
      <c r="W56" s="10"/>
    </row>
    <row r="57" spans="1:25" x14ac:dyDescent="0.25">
      <c r="A57" s="60"/>
      <c r="B57" s="60"/>
      <c r="C57" s="60"/>
      <c r="D57" s="60"/>
      <c r="E57" s="60"/>
      <c r="F57" s="60"/>
      <c r="G57" s="61"/>
      <c r="H57" s="61"/>
      <c r="I57" s="28">
        <v>1</v>
      </c>
      <c r="J57" s="29">
        <v>2</v>
      </c>
      <c r="K57" s="29">
        <v>3</v>
      </c>
      <c r="L57" s="29">
        <v>4</v>
      </c>
      <c r="M57" s="29">
        <v>5</v>
      </c>
      <c r="N57" s="11">
        <v>6</v>
      </c>
      <c r="O57" s="61"/>
      <c r="P57" s="61"/>
      <c r="Q57" s="61"/>
      <c r="R57" s="10"/>
      <c r="S57" s="10"/>
      <c r="T57" s="10"/>
      <c r="U57" s="10"/>
      <c r="V57" s="10"/>
      <c r="W57" s="10"/>
    </row>
    <row r="58" spans="1:25" x14ac:dyDescent="0.25">
      <c r="A58" s="12">
        <v>4</v>
      </c>
      <c r="B58" s="53" t="s">
        <v>28</v>
      </c>
      <c r="C58" s="54"/>
      <c r="D58" s="54"/>
      <c r="E58" s="54"/>
      <c r="F58" s="55"/>
      <c r="G58" s="3" t="s">
        <v>32</v>
      </c>
      <c r="H58" s="4">
        <v>200</v>
      </c>
      <c r="I58" s="5">
        <v>6.99</v>
      </c>
      <c r="J58" s="27"/>
      <c r="K58" s="48">
        <v>6.72</v>
      </c>
      <c r="L58" s="48">
        <v>5.72</v>
      </c>
      <c r="M58" s="48">
        <v>8.0500000000000007</v>
      </c>
      <c r="N58" s="27"/>
      <c r="O58" s="15">
        <f>ROUND(AVERAGE(I58:N58),2)</f>
        <v>6.87</v>
      </c>
      <c r="P58" s="13">
        <f>ROUND(MEDIAN(I58:N58),2)</f>
        <v>6.86</v>
      </c>
      <c r="Q58" s="7">
        <f>(_xlfn.STDEV.S(I58:N58))/(AVERAGE(I58:N58))</f>
        <v>0.13940908242795491</v>
      </c>
      <c r="R58" s="10"/>
      <c r="S58" s="10"/>
      <c r="T58" s="10"/>
      <c r="U58" s="10"/>
      <c r="V58" s="10"/>
      <c r="W58" s="10"/>
    </row>
    <row r="59" spans="1:2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5" x14ac:dyDescent="0.25">
      <c r="A60" s="60" t="s">
        <v>19</v>
      </c>
      <c r="B60" s="60" t="s">
        <v>20</v>
      </c>
      <c r="C60" s="60"/>
      <c r="D60" s="60"/>
      <c r="E60" s="60"/>
      <c r="F60" s="60"/>
      <c r="G60" s="61" t="s">
        <v>21</v>
      </c>
      <c r="H60" s="61" t="s">
        <v>22</v>
      </c>
      <c r="I60" s="24" t="s">
        <v>0</v>
      </c>
      <c r="J60" s="25"/>
      <c r="K60" s="25"/>
      <c r="L60" s="25"/>
      <c r="M60" s="25"/>
      <c r="N60" s="26"/>
      <c r="O60" s="61" t="s">
        <v>23</v>
      </c>
      <c r="P60" s="61" t="s">
        <v>24</v>
      </c>
      <c r="Q60" s="61" t="s">
        <v>25</v>
      </c>
      <c r="R60" s="10"/>
      <c r="S60" s="10"/>
      <c r="T60" s="10"/>
      <c r="U60" s="10"/>
      <c r="V60" s="10"/>
    </row>
    <row r="61" spans="1:25" x14ac:dyDescent="0.25">
      <c r="A61" s="60"/>
      <c r="B61" s="60"/>
      <c r="C61" s="60"/>
      <c r="D61" s="60"/>
      <c r="E61" s="60"/>
      <c r="F61" s="60"/>
      <c r="G61" s="61"/>
      <c r="H61" s="61"/>
      <c r="I61" s="11">
        <v>1</v>
      </c>
      <c r="J61" s="11">
        <v>2</v>
      </c>
      <c r="K61" s="11">
        <v>3</v>
      </c>
      <c r="L61" s="11">
        <v>4</v>
      </c>
      <c r="M61" s="11">
        <v>5</v>
      </c>
      <c r="N61" s="28">
        <v>6</v>
      </c>
      <c r="O61" s="61"/>
      <c r="P61" s="61"/>
      <c r="Q61" s="61"/>
      <c r="R61" s="10"/>
      <c r="S61" s="10"/>
      <c r="T61" s="10"/>
      <c r="U61" s="10"/>
      <c r="V61" s="10"/>
    </row>
    <row r="62" spans="1:25" x14ac:dyDescent="0.25">
      <c r="A62" s="12">
        <v>5</v>
      </c>
      <c r="B62" s="53" t="s">
        <v>29</v>
      </c>
      <c r="C62" s="54"/>
      <c r="D62" s="54"/>
      <c r="E62" s="54"/>
      <c r="F62" s="55"/>
      <c r="G62" s="3" t="s">
        <v>32</v>
      </c>
      <c r="H62" s="4">
        <v>200</v>
      </c>
      <c r="I62" s="5">
        <v>4.75</v>
      </c>
      <c r="J62" s="22"/>
      <c r="K62" s="23">
        <v>5.0999999999999996</v>
      </c>
      <c r="L62" s="5">
        <v>4</v>
      </c>
      <c r="M62" s="5"/>
      <c r="N62" s="5">
        <v>3.99</v>
      </c>
      <c r="O62" s="15">
        <f>ROUND(AVERAGE(I62:N62),2)</f>
        <v>4.46</v>
      </c>
      <c r="P62" s="13">
        <f>ROUND(MEDIAN(I62:N62),2)</f>
        <v>4.38</v>
      </c>
      <c r="Q62" s="7">
        <f>(_xlfn.STDEV.S(I62:N62))/(AVERAGE(I62:N62))</f>
        <v>0.12458246002112826</v>
      </c>
      <c r="R62" s="10"/>
      <c r="S62" s="10"/>
      <c r="T62" s="10"/>
      <c r="U62" s="10"/>
      <c r="V62" s="10"/>
    </row>
    <row r="63" spans="1:2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5" x14ac:dyDescent="0.25">
      <c r="A64" s="60" t="s">
        <v>19</v>
      </c>
      <c r="B64" s="60" t="s">
        <v>20</v>
      </c>
      <c r="C64" s="60"/>
      <c r="D64" s="60"/>
      <c r="E64" s="60"/>
      <c r="F64" s="60"/>
      <c r="G64" s="61" t="s">
        <v>21</v>
      </c>
      <c r="H64" s="61" t="s">
        <v>22</v>
      </c>
      <c r="I64" s="24" t="s">
        <v>0</v>
      </c>
      <c r="J64" s="25"/>
      <c r="K64" s="25"/>
      <c r="L64" s="25"/>
      <c r="M64" s="26"/>
      <c r="N64" s="61" t="s">
        <v>23</v>
      </c>
      <c r="O64" s="61" t="s">
        <v>24</v>
      </c>
      <c r="P64" s="61" t="s">
        <v>25</v>
      </c>
      <c r="Q64" s="10"/>
      <c r="R64" s="10"/>
      <c r="S64" s="10"/>
      <c r="T64" s="10"/>
    </row>
    <row r="65" spans="1:25" x14ac:dyDescent="0.25">
      <c r="A65" s="60"/>
      <c r="B65" s="60"/>
      <c r="C65" s="60"/>
      <c r="D65" s="60"/>
      <c r="E65" s="60"/>
      <c r="F65" s="60"/>
      <c r="G65" s="61"/>
      <c r="H65" s="61"/>
      <c r="I65" s="28">
        <v>1</v>
      </c>
      <c r="J65" s="29">
        <v>2</v>
      </c>
      <c r="K65" s="29">
        <v>3</v>
      </c>
      <c r="L65" s="29">
        <v>4</v>
      </c>
      <c r="M65" s="11">
        <v>5</v>
      </c>
      <c r="N65" s="61"/>
      <c r="O65" s="61"/>
      <c r="P65" s="61"/>
      <c r="Q65" s="10"/>
      <c r="R65" s="10"/>
      <c r="S65" s="10"/>
      <c r="T65" s="10"/>
    </row>
    <row r="66" spans="1:25" x14ac:dyDescent="0.25">
      <c r="A66" s="12">
        <v>6</v>
      </c>
      <c r="B66" s="53" t="s">
        <v>30</v>
      </c>
      <c r="C66" s="54"/>
      <c r="D66" s="54"/>
      <c r="E66" s="54"/>
      <c r="F66" s="55"/>
      <c r="G66" s="3" t="s">
        <v>32</v>
      </c>
      <c r="H66" s="4">
        <v>200</v>
      </c>
      <c r="I66" s="22"/>
      <c r="J66" s="5">
        <v>11.99</v>
      </c>
      <c r="K66" s="23">
        <v>15.99</v>
      </c>
      <c r="L66" s="23">
        <v>13.69</v>
      </c>
      <c r="M66" s="22"/>
      <c r="N66" s="15">
        <f>ROUND(AVERAGE(I66:M66),2)</f>
        <v>13.89</v>
      </c>
      <c r="O66" s="13">
        <f>ROUND(MEDIAN(I66:M66),2)</f>
        <v>13.69</v>
      </c>
      <c r="P66" s="7">
        <f>(_xlfn.STDEV.S(I66:M66))/(AVERAGE(I66:M66))</f>
        <v>0.14452742908484278</v>
      </c>
      <c r="Q66" s="10"/>
      <c r="R66" s="10"/>
      <c r="S66" s="10"/>
      <c r="T66" s="10"/>
    </row>
    <row r="67" spans="1:2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5" x14ac:dyDescent="0.25">
      <c r="A68" s="60" t="s">
        <v>19</v>
      </c>
      <c r="B68" s="60" t="s">
        <v>20</v>
      </c>
      <c r="C68" s="60"/>
      <c r="D68" s="60"/>
      <c r="E68" s="60"/>
      <c r="F68" s="60"/>
      <c r="G68" s="61" t="s">
        <v>21</v>
      </c>
      <c r="H68" s="61" t="s">
        <v>22</v>
      </c>
      <c r="I68" s="24" t="s">
        <v>0</v>
      </c>
      <c r="J68" s="25"/>
      <c r="K68" s="25"/>
      <c r="L68" s="25"/>
      <c r="M68" s="25"/>
      <c r="N68" s="25"/>
      <c r="O68" s="25"/>
      <c r="P68" s="25"/>
      <c r="Q68" s="25"/>
      <c r="R68" s="61" t="s">
        <v>23</v>
      </c>
      <c r="S68" s="61" t="s">
        <v>24</v>
      </c>
      <c r="T68" s="61" t="s">
        <v>25</v>
      </c>
      <c r="U68" s="10"/>
      <c r="V68" s="10"/>
      <c r="W68" s="10"/>
      <c r="X68" s="10"/>
      <c r="Y68" s="10"/>
    </row>
    <row r="69" spans="1:25" x14ac:dyDescent="0.25">
      <c r="A69" s="60"/>
      <c r="B69" s="60"/>
      <c r="C69" s="60"/>
      <c r="D69" s="60"/>
      <c r="E69" s="60"/>
      <c r="F69" s="60"/>
      <c r="G69" s="61"/>
      <c r="H69" s="61"/>
      <c r="I69" s="11">
        <v>1</v>
      </c>
      <c r="J69" s="11">
        <v>2</v>
      </c>
      <c r="K69" s="11">
        <v>3</v>
      </c>
      <c r="L69" s="11">
        <v>4</v>
      </c>
      <c r="M69" s="32">
        <v>5</v>
      </c>
      <c r="N69" s="11">
        <v>6</v>
      </c>
      <c r="O69" s="11">
        <v>7</v>
      </c>
      <c r="P69" s="11">
        <v>8</v>
      </c>
      <c r="Q69" s="28">
        <v>9</v>
      </c>
      <c r="R69" s="61"/>
      <c r="S69" s="61"/>
      <c r="T69" s="61"/>
      <c r="U69" s="10"/>
      <c r="V69" s="10"/>
      <c r="W69" s="10"/>
      <c r="X69" s="10"/>
      <c r="Y69" s="10"/>
    </row>
    <row r="70" spans="1:25" x14ac:dyDescent="0.25">
      <c r="A70" s="12">
        <v>7</v>
      </c>
      <c r="B70" s="53" t="s">
        <v>31</v>
      </c>
      <c r="C70" s="54"/>
      <c r="D70" s="54"/>
      <c r="E70" s="54"/>
      <c r="F70" s="55"/>
      <c r="G70" s="3" t="s">
        <v>32</v>
      </c>
      <c r="H70" s="4">
        <v>200</v>
      </c>
      <c r="I70" s="5">
        <v>4.54</v>
      </c>
      <c r="J70" s="5">
        <v>5.04</v>
      </c>
      <c r="K70" s="6"/>
      <c r="L70" s="5"/>
      <c r="M70" s="33">
        <v>4.7</v>
      </c>
      <c r="N70" s="5"/>
      <c r="O70" s="5">
        <v>6.82</v>
      </c>
      <c r="P70" s="5"/>
      <c r="Q70" s="5">
        <v>3.99</v>
      </c>
      <c r="R70" s="15">
        <f>ROUND(AVERAGE(I70:Q70),2)</f>
        <v>5.0199999999999996</v>
      </c>
      <c r="S70" s="13">
        <f>ROUND(MEDIAN(I70:Q70),2)</f>
        <v>4.7</v>
      </c>
      <c r="T70" s="7">
        <f>(_xlfn.STDEV.S(I70:Q70))/(AVERAGE(I70:Q70))</f>
        <v>0.2144969448750918</v>
      </c>
      <c r="U70" s="10"/>
      <c r="V70" s="10"/>
      <c r="W70" s="10"/>
      <c r="X70" s="10"/>
      <c r="Y70" s="10"/>
    </row>
    <row r="72" spans="1:25" x14ac:dyDescent="0.25">
      <c r="A72" s="73"/>
      <c r="B72" s="73"/>
      <c r="C72" s="73"/>
      <c r="D72" s="73"/>
      <c r="E72" s="73"/>
      <c r="F72" s="73"/>
      <c r="G72" s="73"/>
    </row>
    <row r="73" spans="1:25" ht="21" customHeight="1" x14ac:dyDescent="0.25">
      <c r="A73" s="74" t="s">
        <v>49</v>
      </c>
      <c r="B73" s="74"/>
      <c r="C73" s="74"/>
      <c r="D73" s="74"/>
      <c r="E73" s="74"/>
      <c r="F73" s="74"/>
      <c r="G73" s="74"/>
    </row>
    <row r="74" spans="1:25" ht="21" customHeight="1" x14ac:dyDescent="0.25">
      <c r="A74" s="21" t="s">
        <v>38</v>
      </c>
      <c r="B74" s="21" t="s">
        <v>34</v>
      </c>
      <c r="C74" s="58" t="s">
        <v>39</v>
      </c>
      <c r="D74" s="59"/>
      <c r="E74" s="21" t="s">
        <v>41</v>
      </c>
      <c r="F74" s="21" t="s">
        <v>42</v>
      </c>
      <c r="G74" s="21" t="s">
        <v>43</v>
      </c>
    </row>
    <row r="75" spans="1:25" ht="18" customHeight="1" x14ac:dyDescent="0.25">
      <c r="A75" s="16">
        <v>1</v>
      </c>
      <c r="B75" s="16" t="s">
        <v>26</v>
      </c>
      <c r="C75" s="56" t="s">
        <v>40</v>
      </c>
      <c r="D75" s="57"/>
      <c r="E75" s="2">
        <f>ROUND(Q46,2)</f>
        <v>32.49</v>
      </c>
      <c r="F75" s="16">
        <v>200</v>
      </c>
      <c r="G75" s="2">
        <f>E75*F75</f>
        <v>6498</v>
      </c>
    </row>
    <row r="76" spans="1:25" ht="18" customHeight="1" x14ac:dyDescent="0.25">
      <c r="A76" s="16">
        <v>2</v>
      </c>
      <c r="B76" s="16" t="s">
        <v>52</v>
      </c>
      <c r="C76" s="56" t="s">
        <v>40</v>
      </c>
      <c r="D76" s="57"/>
      <c r="E76" s="2">
        <f>ROUND(Q50,2)</f>
        <v>39.659999999999997</v>
      </c>
      <c r="F76" s="16">
        <v>200</v>
      </c>
      <c r="G76" s="2">
        <f t="shared" ref="G76:G83" si="0">E76*F76</f>
        <v>7931.9999999999991</v>
      </c>
    </row>
    <row r="77" spans="1:25" ht="18" customHeight="1" x14ac:dyDescent="0.25">
      <c r="A77" s="16">
        <v>3</v>
      </c>
      <c r="B77" s="16" t="s">
        <v>27</v>
      </c>
      <c r="C77" s="56" t="s">
        <v>40</v>
      </c>
      <c r="D77" s="57"/>
      <c r="E77" s="2">
        <f>ROUND(R54,2)</f>
        <v>25</v>
      </c>
      <c r="F77" s="16">
        <v>200</v>
      </c>
      <c r="G77" s="2">
        <f t="shared" si="0"/>
        <v>5000</v>
      </c>
    </row>
    <row r="78" spans="1:25" ht="18" customHeight="1" x14ac:dyDescent="0.25">
      <c r="A78" s="50" t="s">
        <v>229</v>
      </c>
      <c r="B78" s="50"/>
      <c r="C78" s="50"/>
      <c r="D78" s="50"/>
      <c r="E78" s="50"/>
      <c r="F78" s="50"/>
      <c r="G78" s="49">
        <f>SUM(G75:G77)</f>
        <v>19430</v>
      </c>
    </row>
    <row r="79" spans="1:25" ht="18" customHeight="1" x14ac:dyDescent="0.25">
      <c r="A79" s="21" t="s">
        <v>38</v>
      </c>
      <c r="B79" s="21" t="s">
        <v>34</v>
      </c>
      <c r="C79" s="58" t="s">
        <v>39</v>
      </c>
      <c r="D79" s="59"/>
      <c r="E79" s="21" t="s">
        <v>41</v>
      </c>
      <c r="F79" s="21" t="s">
        <v>42</v>
      </c>
      <c r="G79" s="21" t="s">
        <v>43</v>
      </c>
    </row>
    <row r="80" spans="1:25" ht="18" customHeight="1" x14ac:dyDescent="0.25">
      <c r="A80" s="16">
        <v>4</v>
      </c>
      <c r="B80" s="16" t="s">
        <v>28</v>
      </c>
      <c r="C80" s="56" t="s">
        <v>40</v>
      </c>
      <c r="D80" s="57"/>
      <c r="E80" s="2">
        <f>ROUND(O58,2)</f>
        <v>6.87</v>
      </c>
      <c r="F80" s="16">
        <v>200</v>
      </c>
      <c r="G80" s="2">
        <f t="shared" si="0"/>
        <v>1374</v>
      </c>
    </row>
    <row r="81" spans="1:7" ht="18" customHeight="1" x14ac:dyDescent="0.25">
      <c r="A81" s="16">
        <v>5</v>
      </c>
      <c r="B81" s="16" t="s">
        <v>29</v>
      </c>
      <c r="C81" s="56" t="s">
        <v>40</v>
      </c>
      <c r="D81" s="57"/>
      <c r="E81" s="2">
        <f>ROUND(O62,2)</f>
        <v>4.46</v>
      </c>
      <c r="F81" s="16">
        <v>200</v>
      </c>
      <c r="G81" s="2">
        <f t="shared" si="0"/>
        <v>892</v>
      </c>
    </row>
    <row r="82" spans="1:7" ht="18" customHeight="1" x14ac:dyDescent="0.25">
      <c r="A82" s="16">
        <v>6</v>
      </c>
      <c r="B82" s="16" t="s">
        <v>30</v>
      </c>
      <c r="C82" s="56" t="s">
        <v>40</v>
      </c>
      <c r="D82" s="57"/>
      <c r="E82" s="2">
        <f>ROUND(N66,2)</f>
        <v>13.89</v>
      </c>
      <c r="F82" s="16">
        <v>200</v>
      </c>
      <c r="G82" s="2">
        <f t="shared" si="0"/>
        <v>2778</v>
      </c>
    </row>
    <row r="83" spans="1:7" ht="18" customHeight="1" x14ac:dyDescent="0.25">
      <c r="A83" s="16">
        <v>7</v>
      </c>
      <c r="B83" s="16" t="s">
        <v>31</v>
      </c>
      <c r="C83" s="56" t="s">
        <v>40</v>
      </c>
      <c r="D83" s="57"/>
      <c r="E83" s="2">
        <f>ROUND(R70,2)</f>
        <v>5.0199999999999996</v>
      </c>
      <c r="F83" s="16">
        <v>200</v>
      </c>
      <c r="G83" s="2">
        <f t="shared" si="0"/>
        <v>1003.9999999999999</v>
      </c>
    </row>
    <row r="84" spans="1:7" ht="22.5" customHeight="1" x14ac:dyDescent="0.25">
      <c r="A84" s="50" t="s">
        <v>229</v>
      </c>
      <c r="B84" s="50"/>
      <c r="C84" s="50"/>
      <c r="D84" s="50"/>
      <c r="E84" s="50"/>
      <c r="F84" s="50"/>
      <c r="G84" s="49">
        <f>SUM(G80:G83)</f>
        <v>6048</v>
      </c>
    </row>
    <row r="85" spans="1:7" ht="22.5" customHeight="1" x14ac:dyDescent="0.25">
      <c r="A85" s="50" t="s">
        <v>44</v>
      </c>
      <c r="B85" s="50"/>
      <c r="C85" s="50"/>
      <c r="D85" s="50"/>
      <c r="E85" s="50"/>
      <c r="F85" s="50"/>
      <c r="G85" s="17">
        <f>SUM(G84,G78)</f>
        <v>25478</v>
      </c>
    </row>
  </sheetData>
  <mergeCells count="144">
    <mergeCell ref="A72:G72"/>
    <mergeCell ref="A73:G73"/>
    <mergeCell ref="A22:A23"/>
    <mergeCell ref="Q17:Q18"/>
    <mergeCell ref="R17:R18"/>
    <mergeCell ref="S17:S18"/>
    <mergeCell ref="S9:S10"/>
    <mergeCell ref="B11:F11"/>
    <mergeCell ref="A17:A18"/>
    <mergeCell ref="B17:F18"/>
    <mergeCell ref="G17:G18"/>
    <mergeCell ref="H17:H18"/>
    <mergeCell ref="A9:A10"/>
    <mergeCell ref="B9:F10"/>
    <mergeCell ref="G9:G10"/>
    <mergeCell ref="H9:H10"/>
    <mergeCell ref="Q9:Q10"/>
    <mergeCell ref="R9:R10"/>
    <mergeCell ref="B19:F19"/>
    <mergeCell ref="A13:A14"/>
    <mergeCell ref="B13:F14"/>
    <mergeCell ref="G13:G14"/>
    <mergeCell ref="H13:H14"/>
    <mergeCell ref="Q13:Q14"/>
    <mergeCell ref="R13:R14"/>
    <mergeCell ref="S13:S14"/>
    <mergeCell ref="B15:F15"/>
    <mergeCell ref="B1:J1"/>
    <mergeCell ref="A2:M2"/>
    <mergeCell ref="A3:M3"/>
    <mergeCell ref="A4:M4"/>
    <mergeCell ref="A5:M5"/>
    <mergeCell ref="T37:T38"/>
    <mergeCell ref="Q27:Q28"/>
    <mergeCell ref="B29:F29"/>
    <mergeCell ref="A30:G30"/>
    <mergeCell ref="A25:G25"/>
    <mergeCell ref="A35:G35"/>
    <mergeCell ref="B27:F28"/>
    <mergeCell ref="G27:G28"/>
    <mergeCell ref="H27:H28"/>
    <mergeCell ref="O27:O28"/>
    <mergeCell ref="P27:P28"/>
    <mergeCell ref="A27:A28"/>
    <mergeCell ref="I13:P13"/>
    <mergeCell ref="A20:G20"/>
    <mergeCell ref="Q44:Q45"/>
    <mergeCell ref="R44:R45"/>
    <mergeCell ref="S44:S45"/>
    <mergeCell ref="B46:F46"/>
    <mergeCell ref="Q22:Q23"/>
    <mergeCell ref="B24:F24"/>
    <mergeCell ref="B37:F38"/>
    <mergeCell ref="G37:G38"/>
    <mergeCell ref="H37:H38"/>
    <mergeCell ref="R37:R38"/>
    <mergeCell ref="S37:S38"/>
    <mergeCell ref="B22:F23"/>
    <mergeCell ref="G22:G23"/>
    <mergeCell ref="H22:H23"/>
    <mergeCell ref="O22:O23"/>
    <mergeCell ref="P22:P23"/>
    <mergeCell ref="A40:G40"/>
    <mergeCell ref="I32:M32"/>
    <mergeCell ref="I27:N27"/>
    <mergeCell ref="I22:N22"/>
    <mergeCell ref="B39:F39"/>
    <mergeCell ref="B34:F34"/>
    <mergeCell ref="P32:P33"/>
    <mergeCell ref="A37:A38"/>
    <mergeCell ref="Q52:Q53"/>
    <mergeCell ref="R52:R53"/>
    <mergeCell ref="S52:S53"/>
    <mergeCell ref="B54:F54"/>
    <mergeCell ref="A48:A49"/>
    <mergeCell ref="B48:F49"/>
    <mergeCell ref="G48:G49"/>
    <mergeCell ref="H48:H49"/>
    <mergeCell ref="Q48:Q49"/>
    <mergeCell ref="R48:R49"/>
    <mergeCell ref="S48:S49"/>
    <mergeCell ref="B50:F50"/>
    <mergeCell ref="Q56:Q57"/>
    <mergeCell ref="G64:G65"/>
    <mergeCell ref="H64:H65"/>
    <mergeCell ref="N64:N65"/>
    <mergeCell ref="O64:O65"/>
    <mergeCell ref="P64:P65"/>
    <mergeCell ref="B58:F58"/>
    <mergeCell ref="A60:A61"/>
    <mergeCell ref="B60:F61"/>
    <mergeCell ref="G60:G61"/>
    <mergeCell ref="H60:H61"/>
    <mergeCell ref="O60:O61"/>
    <mergeCell ref="P60:P61"/>
    <mergeCell ref="Q60:Q61"/>
    <mergeCell ref="A64:A65"/>
    <mergeCell ref="B64:F65"/>
    <mergeCell ref="I9:P9"/>
    <mergeCell ref="A56:A57"/>
    <mergeCell ref="B56:F57"/>
    <mergeCell ref="G56:G57"/>
    <mergeCell ref="H56:H57"/>
    <mergeCell ref="O56:O57"/>
    <mergeCell ref="P56:P57"/>
    <mergeCell ref="A52:A53"/>
    <mergeCell ref="B52:F53"/>
    <mergeCell ref="G52:G53"/>
    <mergeCell ref="H52:H53"/>
    <mergeCell ref="A44:A45"/>
    <mergeCell ref="B44:F45"/>
    <mergeCell ref="G44:G45"/>
    <mergeCell ref="H44:H45"/>
    <mergeCell ref="A32:A33"/>
    <mergeCell ref="B32:F33"/>
    <mergeCell ref="G32:G33"/>
    <mergeCell ref="H32:H33"/>
    <mergeCell ref="N32:N33"/>
    <mergeCell ref="O32:O33"/>
    <mergeCell ref="I37:Q37"/>
    <mergeCell ref="A85:F85"/>
    <mergeCell ref="A7:U7"/>
    <mergeCell ref="A42:U42"/>
    <mergeCell ref="B70:F70"/>
    <mergeCell ref="C75:D75"/>
    <mergeCell ref="C74:D74"/>
    <mergeCell ref="C76:D76"/>
    <mergeCell ref="C77:D77"/>
    <mergeCell ref="C80:D80"/>
    <mergeCell ref="C81:D81"/>
    <mergeCell ref="C82:D82"/>
    <mergeCell ref="C83:D83"/>
    <mergeCell ref="B66:F66"/>
    <mergeCell ref="A68:A69"/>
    <mergeCell ref="B68:F69"/>
    <mergeCell ref="G68:G69"/>
    <mergeCell ref="H68:H69"/>
    <mergeCell ref="A78:F78"/>
    <mergeCell ref="C79:D79"/>
    <mergeCell ref="A84:F84"/>
    <mergeCell ref="R68:R69"/>
    <mergeCell ref="S68:S69"/>
    <mergeCell ref="T68:T69"/>
    <mergeCell ref="B62:F62"/>
  </mergeCells>
  <phoneticPr fontId="6" type="noConversion"/>
  <conditionalFormatting sqref="P30 Q29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3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6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5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6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1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5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9:S20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4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50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54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0 Q24 P66 Q62 Q58 S54 S50 S46 T39 S19:S20 S15 S11 P34 P30 Q2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7E90-6CE9-4B7C-94B4-FF8DE88F6EBA}">
  <dimension ref="A2:Z72"/>
  <sheetViews>
    <sheetView topLeftCell="A28" workbookViewId="0">
      <selection activeCell="R37" sqref="R37:R42"/>
    </sheetView>
  </sheetViews>
  <sheetFormatPr defaultRowHeight="15" x14ac:dyDescent="0.25"/>
  <cols>
    <col min="1" max="1" width="3.85546875" customWidth="1"/>
    <col min="2" max="2" width="9.140625" style="19"/>
    <col min="3" max="3" width="11.42578125" bestFit="1" customWidth="1"/>
    <col min="4" max="4" width="11.85546875" style="47" customWidth="1"/>
    <col min="5" max="6" width="13.5703125" customWidth="1"/>
    <col min="7" max="10" width="16" customWidth="1"/>
    <col min="13" max="15" width="13.140625" style="20" customWidth="1"/>
    <col min="18" max="18" width="10.5703125" bestFit="1" customWidth="1"/>
    <col min="19" max="26" width="9.7109375" customWidth="1"/>
  </cols>
  <sheetData>
    <row r="2" spans="1:26" ht="15" customHeight="1" x14ac:dyDescent="0.25">
      <c r="A2" s="60" t="s">
        <v>35</v>
      </c>
      <c r="B2" s="60" t="s">
        <v>19</v>
      </c>
      <c r="C2" s="60" t="s">
        <v>1</v>
      </c>
      <c r="D2" s="60" t="s">
        <v>2</v>
      </c>
      <c r="E2" s="61" t="s">
        <v>3</v>
      </c>
      <c r="F2" s="61"/>
      <c r="G2" s="60" t="s">
        <v>4</v>
      </c>
      <c r="H2" s="60"/>
      <c r="I2" s="60"/>
      <c r="J2" s="60"/>
      <c r="K2" s="60" t="s">
        <v>5</v>
      </c>
      <c r="L2" s="60"/>
      <c r="M2" s="61" t="s">
        <v>6</v>
      </c>
      <c r="N2" s="61"/>
      <c r="O2" s="61"/>
      <c r="P2" s="60" t="s">
        <v>7</v>
      </c>
      <c r="Q2" s="60"/>
      <c r="R2" s="61" t="s">
        <v>8</v>
      </c>
      <c r="S2" s="60" t="s">
        <v>9</v>
      </c>
      <c r="T2" s="60"/>
      <c r="U2" s="60"/>
      <c r="V2" s="60"/>
      <c r="W2" s="60"/>
      <c r="X2" s="60"/>
      <c r="Y2" s="60"/>
      <c r="Z2" s="60"/>
    </row>
    <row r="3" spans="1:26" x14ac:dyDescent="0.25">
      <c r="A3" s="60"/>
      <c r="B3" s="60"/>
      <c r="C3" s="60"/>
      <c r="D3" s="60"/>
      <c r="E3" s="1" t="s">
        <v>33</v>
      </c>
      <c r="F3" s="1" t="s">
        <v>10</v>
      </c>
      <c r="G3" s="60"/>
      <c r="H3" s="60"/>
      <c r="I3" s="60"/>
      <c r="J3" s="60"/>
      <c r="K3" s="60"/>
      <c r="L3" s="60"/>
      <c r="M3" s="61"/>
      <c r="N3" s="61"/>
      <c r="O3" s="61"/>
      <c r="P3" s="60"/>
      <c r="Q3" s="60"/>
      <c r="R3" s="61"/>
      <c r="S3" s="60"/>
      <c r="T3" s="60"/>
      <c r="U3" s="60"/>
      <c r="V3" s="60"/>
      <c r="W3" s="60"/>
      <c r="X3" s="60"/>
      <c r="Y3" s="60"/>
      <c r="Z3" s="60"/>
    </row>
    <row r="4" spans="1:26" ht="31.5" customHeight="1" x14ac:dyDescent="0.25">
      <c r="A4" s="76">
        <v>1</v>
      </c>
      <c r="B4" s="92" t="s">
        <v>26</v>
      </c>
      <c r="C4" s="16" t="s">
        <v>11</v>
      </c>
      <c r="D4" s="82" t="s">
        <v>12</v>
      </c>
      <c r="E4" s="18">
        <v>45961</v>
      </c>
      <c r="F4" s="18">
        <v>46326</v>
      </c>
      <c r="G4" s="75" t="s">
        <v>53</v>
      </c>
      <c r="H4" s="75"/>
      <c r="I4" s="75"/>
      <c r="J4" s="75"/>
      <c r="K4" s="76" t="s">
        <v>54</v>
      </c>
      <c r="L4" s="76"/>
      <c r="M4" s="77" t="s">
        <v>153</v>
      </c>
      <c r="N4" s="77"/>
      <c r="O4" s="77"/>
      <c r="P4" s="69" t="s">
        <v>154</v>
      </c>
      <c r="Q4" s="69"/>
      <c r="R4" s="2">
        <v>35</v>
      </c>
      <c r="S4" s="91" t="s">
        <v>55</v>
      </c>
      <c r="T4" s="91"/>
      <c r="U4" s="91"/>
      <c r="V4" s="91"/>
      <c r="W4" s="91"/>
      <c r="X4" s="91"/>
      <c r="Y4" s="91"/>
      <c r="Z4" s="91"/>
    </row>
    <row r="5" spans="1:26" ht="31.5" customHeight="1" x14ac:dyDescent="0.25">
      <c r="A5" s="76"/>
      <c r="B5" s="92"/>
      <c r="C5" s="16" t="s">
        <v>13</v>
      </c>
      <c r="D5" s="83"/>
      <c r="E5" s="18">
        <v>45960</v>
      </c>
      <c r="F5" s="18">
        <v>46325</v>
      </c>
      <c r="G5" s="75" t="s">
        <v>56</v>
      </c>
      <c r="H5" s="75"/>
      <c r="I5" s="75"/>
      <c r="J5" s="75"/>
      <c r="K5" s="76" t="s">
        <v>57</v>
      </c>
      <c r="L5" s="76"/>
      <c r="M5" s="77" t="s">
        <v>156</v>
      </c>
      <c r="N5" s="77"/>
      <c r="O5" s="77"/>
      <c r="P5" s="69" t="s">
        <v>155</v>
      </c>
      <c r="Q5" s="69"/>
      <c r="R5" s="2">
        <v>30</v>
      </c>
      <c r="S5" s="78" t="s">
        <v>58</v>
      </c>
      <c r="T5" s="78"/>
      <c r="U5" s="78"/>
      <c r="V5" s="78"/>
      <c r="W5" s="78"/>
      <c r="X5" s="78"/>
      <c r="Y5" s="78"/>
      <c r="Z5" s="78"/>
    </row>
    <row r="6" spans="1:26" ht="31.5" customHeight="1" x14ac:dyDescent="0.25">
      <c r="A6" s="76"/>
      <c r="B6" s="92"/>
      <c r="C6" s="16" t="s">
        <v>14</v>
      </c>
      <c r="D6" s="83"/>
      <c r="E6" s="18">
        <v>45951</v>
      </c>
      <c r="F6" s="18">
        <v>46316</v>
      </c>
      <c r="G6" s="75" t="s">
        <v>59</v>
      </c>
      <c r="H6" s="75"/>
      <c r="I6" s="75"/>
      <c r="J6" s="75"/>
      <c r="K6" s="76" t="s">
        <v>60</v>
      </c>
      <c r="L6" s="76"/>
      <c r="M6" s="77" t="s">
        <v>157</v>
      </c>
      <c r="N6" s="77"/>
      <c r="O6" s="77"/>
      <c r="P6" s="69" t="s">
        <v>158</v>
      </c>
      <c r="Q6" s="69"/>
      <c r="R6" s="2">
        <v>32.5</v>
      </c>
      <c r="S6" s="91" t="s">
        <v>61</v>
      </c>
      <c r="T6" s="91"/>
      <c r="U6" s="91"/>
      <c r="V6" s="91"/>
      <c r="W6" s="91"/>
      <c r="X6" s="91"/>
      <c r="Y6" s="91"/>
      <c r="Z6" s="91"/>
    </row>
    <row r="7" spans="1:26" ht="31.5" customHeight="1" x14ac:dyDescent="0.25">
      <c r="A7" s="76"/>
      <c r="B7" s="92"/>
      <c r="C7" s="16" t="s">
        <v>15</v>
      </c>
      <c r="D7" s="83"/>
      <c r="E7" s="18">
        <v>45933</v>
      </c>
      <c r="F7" s="18">
        <v>46298</v>
      </c>
      <c r="G7" s="75" t="s">
        <v>62</v>
      </c>
      <c r="H7" s="75"/>
      <c r="I7" s="75"/>
      <c r="J7" s="75"/>
      <c r="K7" s="76" t="s">
        <v>63</v>
      </c>
      <c r="L7" s="76"/>
      <c r="M7" s="77" t="s">
        <v>159</v>
      </c>
      <c r="N7" s="77"/>
      <c r="O7" s="77"/>
      <c r="P7" s="69" t="s">
        <v>160</v>
      </c>
      <c r="Q7" s="69"/>
      <c r="R7" s="2">
        <v>27.8</v>
      </c>
      <c r="S7" s="91" t="s">
        <v>64</v>
      </c>
      <c r="T7" s="91"/>
      <c r="U7" s="91"/>
      <c r="V7" s="91"/>
      <c r="W7" s="91"/>
      <c r="X7" s="91"/>
      <c r="Y7" s="91"/>
      <c r="Z7" s="91"/>
    </row>
    <row r="8" spans="1:26" ht="31.5" customHeight="1" x14ac:dyDescent="0.25">
      <c r="A8" s="76"/>
      <c r="B8" s="92"/>
      <c r="C8" s="16" t="s">
        <v>16</v>
      </c>
      <c r="D8" s="83"/>
      <c r="E8" s="18">
        <v>45950</v>
      </c>
      <c r="F8" s="18">
        <v>46315</v>
      </c>
      <c r="G8" s="75" t="s">
        <v>65</v>
      </c>
      <c r="H8" s="75"/>
      <c r="I8" s="75"/>
      <c r="J8" s="75"/>
      <c r="K8" s="76" t="s">
        <v>67</v>
      </c>
      <c r="L8" s="76"/>
      <c r="M8" s="77" t="s">
        <v>175</v>
      </c>
      <c r="N8" s="77"/>
      <c r="O8" s="77"/>
      <c r="P8" s="69" t="s">
        <v>66</v>
      </c>
      <c r="Q8" s="69"/>
      <c r="R8" s="2">
        <v>48.33</v>
      </c>
      <c r="S8" s="91" t="s">
        <v>68</v>
      </c>
      <c r="T8" s="91"/>
      <c r="U8" s="91"/>
      <c r="V8" s="91"/>
      <c r="W8" s="91"/>
      <c r="X8" s="91"/>
      <c r="Y8" s="91"/>
      <c r="Z8" s="91"/>
    </row>
    <row r="9" spans="1:26" ht="31.5" customHeight="1" x14ac:dyDescent="0.25">
      <c r="A9" s="76"/>
      <c r="B9" s="92"/>
      <c r="C9" s="16" t="s">
        <v>17</v>
      </c>
      <c r="D9" s="83"/>
      <c r="E9" s="18">
        <v>45922</v>
      </c>
      <c r="F9" s="18">
        <v>46287</v>
      </c>
      <c r="G9" s="75" t="s">
        <v>69</v>
      </c>
      <c r="H9" s="75"/>
      <c r="I9" s="75"/>
      <c r="J9" s="75"/>
      <c r="K9" s="76" t="s">
        <v>70</v>
      </c>
      <c r="L9" s="76"/>
      <c r="M9" s="77" t="s">
        <v>71</v>
      </c>
      <c r="N9" s="77"/>
      <c r="O9" s="77"/>
      <c r="P9" s="69" t="s">
        <v>72</v>
      </c>
      <c r="Q9" s="69"/>
      <c r="R9" s="2">
        <v>29</v>
      </c>
      <c r="S9" s="91" t="s">
        <v>73</v>
      </c>
      <c r="T9" s="91"/>
      <c r="U9" s="91"/>
      <c r="V9" s="91"/>
      <c r="W9" s="91"/>
      <c r="X9" s="91"/>
      <c r="Y9" s="91"/>
      <c r="Z9" s="91"/>
    </row>
    <row r="10" spans="1:26" ht="31.5" customHeight="1" x14ac:dyDescent="0.25">
      <c r="A10" s="76"/>
      <c r="B10" s="92"/>
      <c r="C10" s="16" t="s">
        <v>211</v>
      </c>
      <c r="D10" s="84"/>
      <c r="E10" s="18">
        <v>45910</v>
      </c>
      <c r="F10" s="18">
        <v>46275</v>
      </c>
      <c r="G10" s="85" t="s">
        <v>213</v>
      </c>
      <c r="H10" s="86"/>
      <c r="I10" s="86"/>
      <c r="J10" s="87"/>
      <c r="K10" s="56" t="s">
        <v>214</v>
      </c>
      <c r="L10" s="57"/>
      <c r="M10" s="88" t="s">
        <v>215</v>
      </c>
      <c r="N10" s="89"/>
      <c r="O10" s="90"/>
      <c r="P10" s="53" t="s">
        <v>216</v>
      </c>
      <c r="Q10" s="55"/>
      <c r="R10" s="2">
        <v>32.270000000000003</v>
      </c>
      <c r="S10" s="79" t="s">
        <v>217</v>
      </c>
      <c r="T10" s="80"/>
      <c r="U10" s="80"/>
      <c r="V10" s="80"/>
      <c r="W10" s="80"/>
      <c r="X10" s="80"/>
      <c r="Y10" s="80"/>
      <c r="Z10" s="81"/>
    </row>
    <row r="11" spans="1:26" ht="31.5" customHeight="1" x14ac:dyDescent="0.25">
      <c r="A11" s="76"/>
      <c r="B11" s="92"/>
      <c r="C11" s="16" t="s">
        <v>212</v>
      </c>
      <c r="D11" s="43" t="s">
        <v>98</v>
      </c>
      <c r="E11" s="18">
        <v>46141</v>
      </c>
      <c r="F11" s="18"/>
      <c r="G11" s="75" t="s">
        <v>74</v>
      </c>
      <c r="H11" s="75"/>
      <c r="I11" s="75"/>
      <c r="J11" s="75"/>
      <c r="K11" s="76" t="s">
        <v>75</v>
      </c>
      <c r="L11" s="76"/>
      <c r="M11" s="77" t="s">
        <v>76</v>
      </c>
      <c r="N11" s="77"/>
      <c r="O11" s="77"/>
      <c r="P11" s="69" t="s">
        <v>77</v>
      </c>
      <c r="Q11" s="69"/>
      <c r="R11" s="2">
        <v>25</v>
      </c>
      <c r="S11" s="78"/>
      <c r="T11" s="78"/>
      <c r="U11" s="78"/>
      <c r="V11" s="78"/>
      <c r="W11" s="78"/>
      <c r="X11" s="78"/>
      <c r="Y11" s="78"/>
      <c r="Z11" s="78"/>
    </row>
    <row r="13" spans="1:26" x14ac:dyDescent="0.25">
      <c r="A13" s="60" t="s">
        <v>35</v>
      </c>
      <c r="B13" s="60" t="s">
        <v>19</v>
      </c>
      <c r="C13" s="60" t="s">
        <v>1</v>
      </c>
      <c r="D13" s="60" t="s">
        <v>2</v>
      </c>
      <c r="E13" s="61" t="s">
        <v>3</v>
      </c>
      <c r="F13" s="61"/>
      <c r="G13" s="60" t="s">
        <v>4</v>
      </c>
      <c r="H13" s="60"/>
      <c r="I13" s="60"/>
      <c r="J13" s="60"/>
      <c r="K13" s="60" t="s">
        <v>5</v>
      </c>
      <c r="L13" s="60"/>
      <c r="M13" s="61" t="s">
        <v>6</v>
      </c>
      <c r="N13" s="61"/>
      <c r="O13" s="61"/>
      <c r="P13" s="60" t="s">
        <v>7</v>
      </c>
      <c r="Q13" s="60"/>
      <c r="R13" s="61" t="s">
        <v>8</v>
      </c>
      <c r="S13" s="60" t="s">
        <v>9</v>
      </c>
      <c r="T13" s="60"/>
      <c r="U13" s="60"/>
      <c r="V13" s="60"/>
      <c r="W13" s="60"/>
      <c r="X13" s="60"/>
      <c r="Y13" s="60"/>
      <c r="Z13" s="60"/>
    </row>
    <row r="14" spans="1:26" x14ac:dyDescent="0.25">
      <c r="A14" s="60"/>
      <c r="B14" s="60"/>
      <c r="C14" s="60"/>
      <c r="D14" s="60"/>
      <c r="E14" s="1" t="s">
        <v>33</v>
      </c>
      <c r="F14" s="1" t="s">
        <v>10</v>
      </c>
      <c r="G14" s="60"/>
      <c r="H14" s="60"/>
      <c r="I14" s="60"/>
      <c r="J14" s="60"/>
      <c r="K14" s="60"/>
      <c r="L14" s="60"/>
      <c r="M14" s="61"/>
      <c r="N14" s="61"/>
      <c r="O14" s="61"/>
      <c r="P14" s="60"/>
      <c r="Q14" s="60"/>
      <c r="R14" s="61"/>
      <c r="S14" s="60"/>
      <c r="T14" s="60"/>
      <c r="U14" s="60"/>
      <c r="V14" s="60"/>
      <c r="W14" s="60"/>
      <c r="X14" s="60"/>
      <c r="Y14" s="60"/>
      <c r="Z14" s="60"/>
    </row>
    <row r="15" spans="1:26" ht="31.5" customHeight="1" x14ac:dyDescent="0.25">
      <c r="A15" s="76">
        <v>2</v>
      </c>
      <c r="B15" s="92" t="s">
        <v>52</v>
      </c>
      <c r="C15" s="16" t="s">
        <v>11</v>
      </c>
      <c r="D15" s="82" t="s">
        <v>12</v>
      </c>
      <c r="E15" s="18">
        <v>45985</v>
      </c>
      <c r="F15" s="18">
        <v>46350</v>
      </c>
      <c r="G15" s="78" t="s">
        <v>78</v>
      </c>
      <c r="H15" s="78"/>
      <c r="I15" s="78"/>
      <c r="J15" s="78"/>
      <c r="K15" s="76" t="s">
        <v>79</v>
      </c>
      <c r="L15" s="76"/>
      <c r="M15" s="77" t="s">
        <v>80</v>
      </c>
      <c r="N15" s="77"/>
      <c r="O15" s="77"/>
      <c r="P15" s="76" t="s">
        <v>81</v>
      </c>
      <c r="Q15" s="76"/>
      <c r="R15" s="2">
        <v>38.39</v>
      </c>
      <c r="S15" s="91" t="s">
        <v>82</v>
      </c>
      <c r="T15" s="78"/>
      <c r="U15" s="78"/>
      <c r="V15" s="78"/>
      <c r="W15" s="78"/>
      <c r="X15" s="78"/>
      <c r="Y15" s="78"/>
      <c r="Z15" s="78"/>
    </row>
    <row r="16" spans="1:26" ht="31.5" customHeight="1" x14ac:dyDescent="0.25">
      <c r="A16" s="76"/>
      <c r="B16" s="92"/>
      <c r="C16" s="16" t="s">
        <v>13</v>
      </c>
      <c r="D16" s="83"/>
      <c r="E16" s="18">
        <v>45979</v>
      </c>
      <c r="F16" s="18">
        <v>46344</v>
      </c>
      <c r="G16" s="78" t="s">
        <v>83</v>
      </c>
      <c r="H16" s="78"/>
      <c r="I16" s="78"/>
      <c r="J16" s="78"/>
      <c r="K16" s="76" t="s">
        <v>84</v>
      </c>
      <c r="L16" s="76"/>
      <c r="M16" s="77" t="s">
        <v>85</v>
      </c>
      <c r="N16" s="77"/>
      <c r="O16" s="77"/>
      <c r="P16" s="76" t="s">
        <v>86</v>
      </c>
      <c r="Q16" s="76"/>
      <c r="R16" s="2">
        <v>59</v>
      </c>
      <c r="S16" s="91" t="s">
        <v>87</v>
      </c>
      <c r="T16" s="78"/>
      <c r="U16" s="78"/>
      <c r="V16" s="78"/>
      <c r="W16" s="78"/>
      <c r="X16" s="78"/>
      <c r="Y16" s="78"/>
      <c r="Z16" s="78"/>
    </row>
    <row r="17" spans="1:26" ht="31.5" customHeight="1" x14ac:dyDescent="0.25">
      <c r="A17" s="76"/>
      <c r="B17" s="92"/>
      <c r="C17" s="16" t="s">
        <v>14</v>
      </c>
      <c r="D17" s="83"/>
      <c r="E17" s="18">
        <v>45883</v>
      </c>
      <c r="F17" s="18">
        <v>46248</v>
      </c>
      <c r="G17" s="78" t="s">
        <v>88</v>
      </c>
      <c r="H17" s="78"/>
      <c r="I17" s="78"/>
      <c r="J17" s="78"/>
      <c r="K17" s="76" t="s">
        <v>89</v>
      </c>
      <c r="L17" s="76"/>
      <c r="M17" s="77" t="s">
        <v>176</v>
      </c>
      <c r="N17" s="77"/>
      <c r="O17" s="77"/>
      <c r="P17" s="76" t="s">
        <v>177</v>
      </c>
      <c r="Q17" s="76"/>
      <c r="R17" s="2">
        <v>35</v>
      </c>
      <c r="S17" s="78" t="s">
        <v>90</v>
      </c>
      <c r="T17" s="78"/>
      <c r="U17" s="78"/>
      <c r="V17" s="78"/>
      <c r="W17" s="78"/>
      <c r="X17" s="78"/>
      <c r="Y17" s="78"/>
      <c r="Z17" s="78"/>
    </row>
    <row r="18" spans="1:26" ht="31.5" customHeight="1" x14ac:dyDescent="0.25">
      <c r="A18" s="76"/>
      <c r="B18" s="92"/>
      <c r="C18" s="16" t="s">
        <v>15</v>
      </c>
      <c r="D18" s="83"/>
      <c r="E18" s="18">
        <v>45862</v>
      </c>
      <c r="F18" s="18">
        <v>46227</v>
      </c>
      <c r="G18" s="78" t="s">
        <v>83</v>
      </c>
      <c r="H18" s="78"/>
      <c r="I18" s="78"/>
      <c r="J18" s="78"/>
      <c r="K18" s="76" t="s">
        <v>84</v>
      </c>
      <c r="L18" s="76"/>
      <c r="M18" s="77" t="s">
        <v>85</v>
      </c>
      <c r="N18" s="77"/>
      <c r="O18" s="77"/>
      <c r="P18" s="76" t="s">
        <v>86</v>
      </c>
      <c r="Q18" s="76"/>
      <c r="R18" s="2">
        <v>38.5</v>
      </c>
      <c r="S18" s="91" t="s">
        <v>91</v>
      </c>
      <c r="T18" s="78"/>
      <c r="U18" s="78"/>
      <c r="V18" s="78"/>
      <c r="W18" s="78"/>
      <c r="X18" s="78"/>
      <c r="Y18" s="78"/>
      <c r="Z18" s="78"/>
    </row>
    <row r="19" spans="1:26" ht="31.5" customHeight="1" x14ac:dyDescent="0.25">
      <c r="A19" s="76"/>
      <c r="B19" s="92"/>
      <c r="C19" s="16" t="s">
        <v>16</v>
      </c>
      <c r="D19" s="83"/>
      <c r="E19" s="18">
        <v>45806</v>
      </c>
      <c r="F19" s="18">
        <v>46171</v>
      </c>
      <c r="G19" s="78" t="s">
        <v>92</v>
      </c>
      <c r="H19" s="78"/>
      <c r="I19" s="78"/>
      <c r="J19" s="78"/>
      <c r="K19" s="76" t="s">
        <v>93</v>
      </c>
      <c r="L19" s="76"/>
      <c r="M19" s="77" t="s">
        <v>94</v>
      </c>
      <c r="N19" s="77"/>
      <c r="O19" s="77"/>
      <c r="P19" s="76" t="s">
        <v>95</v>
      </c>
      <c r="Q19" s="76"/>
      <c r="R19" s="2">
        <v>35</v>
      </c>
      <c r="S19" s="78" t="s">
        <v>96</v>
      </c>
      <c r="T19" s="78"/>
      <c r="U19" s="78"/>
      <c r="V19" s="78"/>
      <c r="W19" s="78"/>
      <c r="X19" s="78"/>
      <c r="Y19" s="78"/>
      <c r="Z19" s="78"/>
    </row>
    <row r="20" spans="1:26" ht="31.5" customHeight="1" x14ac:dyDescent="0.25">
      <c r="A20" s="76"/>
      <c r="B20" s="92"/>
      <c r="C20" s="16" t="s">
        <v>17</v>
      </c>
      <c r="D20" s="83"/>
      <c r="E20" s="18">
        <v>45804</v>
      </c>
      <c r="F20" s="18">
        <v>46169</v>
      </c>
      <c r="G20" s="78" t="s">
        <v>36</v>
      </c>
      <c r="H20" s="78"/>
      <c r="I20" s="78"/>
      <c r="J20" s="78"/>
      <c r="K20" s="76" t="s">
        <v>37</v>
      </c>
      <c r="L20" s="76"/>
      <c r="M20" s="77" t="s">
        <v>161</v>
      </c>
      <c r="N20" s="77"/>
      <c r="O20" s="77"/>
      <c r="P20" s="76" t="s">
        <v>162</v>
      </c>
      <c r="Q20" s="76"/>
      <c r="R20" s="2">
        <v>34.4</v>
      </c>
      <c r="S20" s="91" t="s">
        <v>97</v>
      </c>
      <c r="T20" s="78"/>
      <c r="U20" s="78"/>
      <c r="V20" s="78"/>
      <c r="W20" s="78"/>
      <c r="X20" s="78"/>
      <c r="Y20" s="78"/>
      <c r="Z20" s="78"/>
    </row>
    <row r="21" spans="1:26" ht="31.5" customHeight="1" x14ac:dyDescent="0.25">
      <c r="A21" s="76"/>
      <c r="B21" s="92"/>
      <c r="C21" s="16" t="s">
        <v>211</v>
      </c>
      <c r="D21" s="84"/>
      <c r="E21" s="18">
        <v>45910</v>
      </c>
      <c r="F21" s="18">
        <v>46275</v>
      </c>
      <c r="G21" s="85" t="s">
        <v>213</v>
      </c>
      <c r="H21" s="86"/>
      <c r="I21" s="86"/>
      <c r="J21" s="87"/>
      <c r="K21" s="56" t="s">
        <v>214</v>
      </c>
      <c r="L21" s="57"/>
      <c r="M21" s="88" t="s">
        <v>215</v>
      </c>
      <c r="N21" s="89"/>
      <c r="O21" s="90"/>
      <c r="P21" s="53" t="s">
        <v>216</v>
      </c>
      <c r="Q21" s="55"/>
      <c r="R21" s="2">
        <v>30</v>
      </c>
      <c r="S21" s="79" t="s">
        <v>217</v>
      </c>
      <c r="T21" s="80"/>
      <c r="U21" s="80"/>
      <c r="V21" s="80"/>
      <c r="W21" s="80"/>
      <c r="X21" s="80"/>
      <c r="Y21" s="80"/>
      <c r="Z21" s="81"/>
    </row>
    <row r="22" spans="1:26" ht="31.5" customHeight="1" x14ac:dyDescent="0.25">
      <c r="A22" s="76"/>
      <c r="B22" s="92"/>
      <c r="C22" s="16" t="s">
        <v>212</v>
      </c>
      <c r="D22" s="43" t="s">
        <v>98</v>
      </c>
      <c r="E22" s="18">
        <v>46141</v>
      </c>
      <c r="F22" s="18"/>
      <c r="G22" s="75" t="s">
        <v>74</v>
      </c>
      <c r="H22" s="75"/>
      <c r="I22" s="75"/>
      <c r="J22" s="75"/>
      <c r="K22" s="76" t="s">
        <v>75</v>
      </c>
      <c r="L22" s="76"/>
      <c r="M22" s="77" t="s">
        <v>76</v>
      </c>
      <c r="N22" s="77"/>
      <c r="O22" s="77"/>
      <c r="P22" s="69" t="s">
        <v>77</v>
      </c>
      <c r="Q22" s="69"/>
      <c r="R22" s="2">
        <v>46.99</v>
      </c>
      <c r="S22" s="91"/>
      <c r="T22" s="78"/>
      <c r="U22" s="78"/>
      <c r="V22" s="78"/>
      <c r="W22" s="78"/>
      <c r="X22" s="78"/>
      <c r="Y22" s="78"/>
      <c r="Z22" s="78"/>
    </row>
    <row r="24" spans="1:26" x14ac:dyDescent="0.25">
      <c r="A24" s="60" t="s">
        <v>35</v>
      </c>
      <c r="B24" s="60" t="s">
        <v>19</v>
      </c>
      <c r="C24" s="60" t="s">
        <v>1</v>
      </c>
      <c r="D24" s="60" t="s">
        <v>2</v>
      </c>
      <c r="E24" s="61" t="s">
        <v>3</v>
      </c>
      <c r="F24" s="61"/>
      <c r="G24" s="60" t="s">
        <v>4</v>
      </c>
      <c r="H24" s="60"/>
      <c r="I24" s="60"/>
      <c r="J24" s="60"/>
      <c r="K24" s="60" t="s">
        <v>5</v>
      </c>
      <c r="L24" s="60"/>
      <c r="M24" s="61" t="s">
        <v>6</v>
      </c>
      <c r="N24" s="61"/>
      <c r="O24" s="61"/>
      <c r="P24" s="60" t="s">
        <v>7</v>
      </c>
      <c r="Q24" s="60"/>
      <c r="R24" s="61" t="s">
        <v>8</v>
      </c>
      <c r="S24" s="60" t="s">
        <v>9</v>
      </c>
      <c r="T24" s="60"/>
      <c r="U24" s="60"/>
      <c r="V24" s="60"/>
      <c r="W24" s="60"/>
      <c r="X24" s="60"/>
      <c r="Y24" s="60"/>
      <c r="Z24" s="60"/>
    </row>
    <row r="25" spans="1:26" x14ac:dyDescent="0.25">
      <c r="A25" s="60"/>
      <c r="B25" s="60"/>
      <c r="C25" s="60"/>
      <c r="D25" s="60"/>
      <c r="E25" s="1" t="s">
        <v>33</v>
      </c>
      <c r="F25" s="1" t="s">
        <v>10</v>
      </c>
      <c r="G25" s="60"/>
      <c r="H25" s="60"/>
      <c r="I25" s="60"/>
      <c r="J25" s="60"/>
      <c r="K25" s="60"/>
      <c r="L25" s="60"/>
      <c r="M25" s="61"/>
      <c r="N25" s="61"/>
      <c r="O25" s="61"/>
      <c r="P25" s="60"/>
      <c r="Q25" s="60"/>
      <c r="R25" s="61"/>
      <c r="S25" s="60"/>
      <c r="T25" s="60"/>
      <c r="U25" s="60"/>
      <c r="V25" s="60"/>
      <c r="W25" s="60"/>
      <c r="X25" s="60"/>
      <c r="Y25" s="60"/>
      <c r="Z25" s="60"/>
    </row>
    <row r="26" spans="1:26" ht="31.5" customHeight="1" x14ac:dyDescent="0.25">
      <c r="A26" s="76">
        <v>3</v>
      </c>
      <c r="B26" s="96" t="s">
        <v>27</v>
      </c>
      <c r="C26" s="16" t="s">
        <v>11</v>
      </c>
      <c r="D26" s="82" t="s">
        <v>12</v>
      </c>
      <c r="E26" s="18">
        <v>46122</v>
      </c>
      <c r="F26" s="18">
        <v>46487</v>
      </c>
      <c r="G26" s="75" t="s">
        <v>99</v>
      </c>
      <c r="H26" s="75"/>
      <c r="I26" s="75"/>
      <c r="J26" s="75"/>
      <c r="K26" s="76" t="s">
        <v>100</v>
      </c>
      <c r="L26" s="76"/>
      <c r="M26" s="77" t="s">
        <v>101</v>
      </c>
      <c r="N26" s="77"/>
      <c r="O26" s="77"/>
      <c r="P26" s="76" t="s">
        <v>102</v>
      </c>
      <c r="Q26" s="76"/>
      <c r="R26" s="2">
        <v>30</v>
      </c>
      <c r="S26" s="91" t="s">
        <v>103</v>
      </c>
      <c r="T26" s="78"/>
      <c r="U26" s="78"/>
      <c r="V26" s="78"/>
      <c r="W26" s="78"/>
      <c r="X26" s="78"/>
      <c r="Y26" s="78"/>
      <c r="Z26" s="78"/>
    </row>
    <row r="27" spans="1:26" ht="31.5" customHeight="1" x14ac:dyDescent="0.25">
      <c r="A27" s="76"/>
      <c r="B27" s="97"/>
      <c r="C27" s="16" t="s">
        <v>13</v>
      </c>
      <c r="D27" s="83"/>
      <c r="E27" s="18">
        <v>46097</v>
      </c>
      <c r="F27" s="18">
        <v>46462</v>
      </c>
      <c r="G27" s="75" t="s">
        <v>104</v>
      </c>
      <c r="H27" s="75"/>
      <c r="I27" s="75"/>
      <c r="J27" s="75"/>
      <c r="K27" s="76" t="s">
        <v>105</v>
      </c>
      <c r="L27" s="76"/>
      <c r="M27" s="77" t="s">
        <v>163</v>
      </c>
      <c r="N27" s="77"/>
      <c r="O27" s="77"/>
      <c r="P27" s="76" t="s">
        <v>164</v>
      </c>
      <c r="Q27" s="76"/>
      <c r="R27" s="2">
        <v>25</v>
      </c>
      <c r="S27" s="91" t="s">
        <v>106</v>
      </c>
      <c r="T27" s="78"/>
      <c r="U27" s="78"/>
      <c r="V27" s="78"/>
      <c r="W27" s="78"/>
      <c r="X27" s="78"/>
      <c r="Y27" s="78"/>
      <c r="Z27" s="78"/>
    </row>
    <row r="28" spans="1:26" ht="31.5" customHeight="1" x14ac:dyDescent="0.25">
      <c r="A28" s="76"/>
      <c r="B28" s="97"/>
      <c r="C28" s="16" t="s">
        <v>14</v>
      </c>
      <c r="D28" s="83"/>
      <c r="E28" s="18">
        <v>46073</v>
      </c>
      <c r="F28" s="18">
        <v>46438</v>
      </c>
      <c r="G28" s="75" t="s">
        <v>107</v>
      </c>
      <c r="H28" s="75"/>
      <c r="I28" s="75"/>
      <c r="J28" s="75"/>
      <c r="K28" s="76" t="s">
        <v>108</v>
      </c>
      <c r="L28" s="76"/>
      <c r="M28" s="77" t="s">
        <v>109</v>
      </c>
      <c r="N28" s="77"/>
      <c r="O28" s="77"/>
      <c r="P28" s="76" t="s">
        <v>110</v>
      </c>
      <c r="Q28" s="76"/>
      <c r="R28" s="2">
        <v>36.36</v>
      </c>
      <c r="S28" s="91" t="s">
        <v>111</v>
      </c>
      <c r="T28" s="78"/>
      <c r="U28" s="78"/>
      <c r="V28" s="78"/>
      <c r="W28" s="78"/>
      <c r="X28" s="78"/>
      <c r="Y28" s="78"/>
      <c r="Z28" s="78"/>
    </row>
    <row r="29" spans="1:26" ht="31.5" customHeight="1" x14ac:dyDescent="0.25">
      <c r="A29" s="76"/>
      <c r="B29" s="97"/>
      <c r="C29" s="16" t="s">
        <v>15</v>
      </c>
      <c r="D29" s="83"/>
      <c r="E29" s="18">
        <v>45989</v>
      </c>
      <c r="F29" s="18">
        <v>46354</v>
      </c>
      <c r="G29" s="75" t="s">
        <v>112</v>
      </c>
      <c r="H29" s="75"/>
      <c r="I29" s="75"/>
      <c r="J29" s="75"/>
      <c r="K29" s="76" t="s">
        <v>113</v>
      </c>
      <c r="L29" s="76"/>
      <c r="M29" s="77" t="s">
        <v>165</v>
      </c>
      <c r="N29" s="77"/>
      <c r="O29" s="77"/>
      <c r="P29" s="76" t="s">
        <v>166</v>
      </c>
      <c r="Q29" s="76"/>
      <c r="R29" s="2">
        <v>21</v>
      </c>
      <c r="S29" s="91" t="s">
        <v>114</v>
      </c>
      <c r="T29" s="78"/>
      <c r="U29" s="78"/>
      <c r="V29" s="78"/>
      <c r="W29" s="78"/>
      <c r="X29" s="78"/>
      <c r="Y29" s="78"/>
      <c r="Z29" s="78"/>
    </row>
    <row r="30" spans="1:26" ht="31.5" customHeight="1" x14ac:dyDescent="0.25">
      <c r="A30" s="76"/>
      <c r="B30" s="97"/>
      <c r="C30" s="16" t="s">
        <v>16</v>
      </c>
      <c r="D30" s="83"/>
      <c r="E30" s="18">
        <v>45961</v>
      </c>
      <c r="F30" s="18">
        <v>46326</v>
      </c>
      <c r="G30" s="75" t="s">
        <v>115</v>
      </c>
      <c r="H30" s="75"/>
      <c r="I30" s="75"/>
      <c r="J30" s="75"/>
      <c r="K30" s="76" t="s">
        <v>116</v>
      </c>
      <c r="L30" s="76"/>
      <c r="M30" s="77" t="s">
        <v>117</v>
      </c>
      <c r="N30" s="77"/>
      <c r="O30" s="77"/>
      <c r="P30" s="76" t="s">
        <v>118</v>
      </c>
      <c r="Q30" s="76"/>
      <c r="R30" s="2">
        <v>25</v>
      </c>
      <c r="S30" s="91" t="s">
        <v>119</v>
      </c>
      <c r="T30" s="78"/>
      <c r="U30" s="78"/>
      <c r="V30" s="78"/>
      <c r="W30" s="78"/>
      <c r="X30" s="78"/>
      <c r="Y30" s="78"/>
      <c r="Z30" s="78"/>
    </row>
    <row r="31" spans="1:26" ht="31.5" customHeight="1" x14ac:dyDescent="0.25">
      <c r="A31" s="76"/>
      <c r="B31" s="97"/>
      <c r="C31" s="16" t="s">
        <v>17</v>
      </c>
      <c r="D31" s="83"/>
      <c r="E31" s="18">
        <v>46043</v>
      </c>
      <c r="F31" s="18">
        <v>46408</v>
      </c>
      <c r="G31" s="75" t="s">
        <v>120</v>
      </c>
      <c r="H31" s="75"/>
      <c r="I31" s="75"/>
      <c r="J31" s="75"/>
      <c r="K31" s="76" t="s">
        <v>121</v>
      </c>
      <c r="L31" s="76"/>
      <c r="M31" s="77" t="s">
        <v>167</v>
      </c>
      <c r="N31" s="77"/>
      <c r="O31" s="77"/>
      <c r="P31" s="76" t="s">
        <v>168</v>
      </c>
      <c r="Q31" s="76"/>
      <c r="R31" s="2">
        <v>22.75</v>
      </c>
      <c r="S31" s="91" t="s">
        <v>122</v>
      </c>
      <c r="T31" s="78"/>
      <c r="U31" s="78"/>
      <c r="V31" s="78"/>
      <c r="W31" s="78"/>
      <c r="X31" s="78"/>
      <c r="Y31" s="78"/>
      <c r="Z31" s="78"/>
    </row>
    <row r="32" spans="1:26" ht="31.5" customHeight="1" x14ac:dyDescent="0.25">
      <c r="A32" s="76"/>
      <c r="B32" s="97"/>
      <c r="C32" s="16" t="s">
        <v>211</v>
      </c>
      <c r="D32" s="35"/>
      <c r="E32" s="18">
        <v>45910</v>
      </c>
      <c r="F32" s="18">
        <v>46275</v>
      </c>
      <c r="G32" s="85" t="s">
        <v>213</v>
      </c>
      <c r="H32" s="86"/>
      <c r="I32" s="86"/>
      <c r="J32" s="87"/>
      <c r="K32" s="56" t="s">
        <v>214</v>
      </c>
      <c r="L32" s="57"/>
      <c r="M32" s="88" t="s">
        <v>215</v>
      </c>
      <c r="N32" s="89"/>
      <c r="O32" s="90"/>
      <c r="P32" s="53" t="s">
        <v>216</v>
      </c>
      <c r="Q32" s="55"/>
      <c r="R32" s="2">
        <v>15</v>
      </c>
      <c r="S32" s="79" t="s">
        <v>217</v>
      </c>
      <c r="T32" s="80"/>
      <c r="U32" s="80"/>
      <c r="V32" s="80"/>
      <c r="W32" s="80"/>
      <c r="X32" s="80"/>
      <c r="Y32" s="80"/>
      <c r="Z32" s="81"/>
    </row>
    <row r="33" spans="1:26" ht="31.5" customHeight="1" x14ac:dyDescent="0.25">
      <c r="A33" s="76"/>
      <c r="B33" s="98"/>
      <c r="C33" s="16" t="s">
        <v>212</v>
      </c>
      <c r="D33" s="43" t="s">
        <v>98</v>
      </c>
      <c r="E33" s="18">
        <v>46141</v>
      </c>
      <c r="F33" s="18"/>
      <c r="G33" s="75" t="s">
        <v>74</v>
      </c>
      <c r="H33" s="75"/>
      <c r="I33" s="75"/>
      <c r="J33" s="75"/>
      <c r="K33" s="76" t="s">
        <v>75</v>
      </c>
      <c r="L33" s="76"/>
      <c r="M33" s="77" t="s">
        <v>76</v>
      </c>
      <c r="N33" s="77"/>
      <c r="O33" s="77"/>
      <c r="P33" s="69" t="s">
        <v>77</v>
      </c>
      <c r="Q33" s="69"/>
      <c r="R33" s="2">
        <v>25.99</v>
      </c>
      <c r="S33" s="91"/>
      <c r="T33" s="78"/>
      <c r="U33" s="78"/>
      <c r="V33" s="78"/>
      <c r="W33" s="78"/>
      <c r="X33" s="78"/>
      <c r="Y33" s="78"/>
      <c r="Z33" s="78"/>
    </row>
    <row r="35" spans="1:26" x14ac:dyDescent="0.25">
      <c r="A35" s="60" t="s">
        <v>35</v>
      </c>
      <c r="B35" s="60" t="s">
        <v>19</v>
      </c>
      <c r="C35" s="60" t="s">
        <v>1</v>
      </c>
      <c r="D35" s="60" t="s">
        <v>2</v>
      </c>
      <c r="E35" s="61" t="s">
        <v>3</v>
      </c>
      <c r="F35" s="61"/>
      <c r="G35" s="60" t="s">
        <v>4</v>
      </c>
      <c r="H35" s="60"/>
      <c r="I35" s="60"/>
      <c r="J35" s="60"/>
      <c r="K35" s="60" t="s">
        <v>5</v>
      </c>
      <c r="L35" s="60"/>
      <c r="M35" s="61" t="s">
        <v>6</v>
      </c>
      <c r="N35" s="61"/>
      <c r="O35" s="61"/>
      <c r="P35" s="60" t="s">
        <v>7</v>
      </c>
      <c r="Q35" s="60"/>
      <c r="R35" s="61" t="s">
        <v>8</v>
      </c>
      <c r="S35" s="60" t="s">
        <v>9</v>
      </c>
      <c r="T35" s="60"/>
      <c r="U35" s="60"/>
      <c r="V35" s="60"/>
      <c r="W35" s="60"/>
      <c r="X35" s="60"/>
      <c r="Y35" s="60"/>
      <c r="Z35" s="60"/>
    </row>
    <row r="36" spans="1:26" x14ac:dyDescent="0.25">
      <c r="A36" s="60"/>
      <c r="B36" s="60"/>
      <c r="C36" s="60"/>
      <c r="D36" s="60"/>
      <c r="E36" s="1" t="s">
        <v>33</v>
      </c>
      <c r="F36" s="1" t="s">
        <v>10</v>
      </c>
      <c r="G36" s="60"/>
      <c r="H36" s="60"/>
      <c r="I36" s="60"/>
      <c r="J36" s="60"/>
      <c r="K36" s="60"/>
      <c r="L36" s="60"/>
      <c r="M36" s="61"/>
      <c r="N36" s="61"/>
      <c r="O36" s="61"/>
      <c r="P36" s="60"/>
      <c r="Q36" s="60"/>
      <c r="R36" s="61"/>
      <c r="S36" s="60"/>
      <c r="T36" s="60"/>
      <c r="U36" s="60"/>
      <c r="V36" s="60"/>
      <c r="W36" s="60"/>
      <c r="X36" s="60"/>
      <c r="Y36" s="60"/>
      <c r="Z36" s="60"/>
    </row>
    <row r="37" spans="1:26" ht="31.5" customHeight="1" x14ac:dyDescent="0.25">
      <c r="A37" s="76">
        <v>4</v>
      </c>
      <c r="B37" s="93" t="s">
        <v>28</v>
      </c>
      <c r="C37" s="16" t="s">
        <v>11</v>
      </c>
      <c r="D37" s="43" t="s">
        <v>98</v>
      </c>
      <c r="E37" s="18">
        <v>46141</v>
      </c>
      <c r="F37" s="18"/>
      <c r="G37" s="75" t="s">
        <v>74</v>
      </c>
      <c r="H37" s="75"/>
      <c r="I37" s="75"/>
      <c r="J37" s="75"/>
      <c r="K37" s="76" t="s">
        <v>75</v>
      </c>
      <c r="L37" s="76"/>
      <c r="M37" s="77" t="s">
        <v>76</v>
      </c>
      <c r="N37" s="77"/>
      <c r="O37" s="77"/>
      <c r="P37" s="69" t="s">
        <v>77</v>
      </c>
      <c r="Q37" s="69"/>
      <c r="R37" s="2">
        <v>6.99</v>
      </c>
      <c r="S37" s="78"/>
      <c r="T37" s="78"/>
      <c r="U37" s="78"/>
      <c r="V37" s="78"/>
      <c r="W37" s="78"/>
      <c r="X37" s="78"/>
      <c r="Y37" s="78"/>
      <c r="Z37" s="78"/>
    </row>
    <row r="38" spans="1:26" ht="31.5" customHeight="1" x14ac:dyDescent="0.25">
      <c r="A38" s="76"/>
      <c r="B38" s="94"/>
      <c r="C38" s="16" t="s">
        <v>13</v>
      </c>
      <c r="D38" s="44" t="s">
        <v>178</v>
      </c>
      <c r="E38" s="18">
        <v>46142</v>
      </c>
      <c r="F38" s="18"/>
      <c r="G38" s="75" t="s">
        <v>179</v>
      </c>
      <c r="H38" s="75"/>
      <c r="I38" s="75"/>
      <c r="J38" s="75"/>
      <c r="K38" s="76" t="s">
        <v>180</v>
      </c>
      <c r="L38" s="76"/>
      <c r="M38" s="77" t="s">
        <v>185</v>
      </c>
      <c r="N38" s="77"/>
      <c r="O38" s="77"/>
      <c r="P38" s="76" t="s">
        <v>186</v>
      </c>
      <c r="Q38" s="76"/>
      <c r="R38" s="2">
        <v>17.559999999999999</v>
      </c>
      <c r="S38" s="78"/>
      <c r="T38" s="78"/>
      <c r="U38" s="78"/>
      <c r="V38" s="78"/>
      <c r="W38" s="78"/>
      <c r="X38" s="78"/>
      <c r="Y38" s="78"/>
      <c r="Z38" s="78"/>
    </row>
    <row r="39" spans="1:26" ht="31.5" customHeight="1" x14ac:dyDescent="0.25">
      <c r="A39" s="76"/>
      <c r="B39" s="94"/>
      <c r="C39" s="16" t="s">
        <v>14</v>
      </c>
      <c r="D39" s="44" t="s">
        <v>178</v>
      </c>
      <c r="E39" s="18">
        <v>46142</v>
      </c>
      <c r="F39" s="18"/>
      <c r="G39" s="75" t="s">
        <v>224</v>
      </c>
      <c r="H39" s="75"/>
      <c r="I39" s="75"/>
      <c r="J39" s="75"/>
      <c r="K39" s="76" t="s">
        <v>184</v>
      </c>
      <c r="L39" s="76"/>
      <c r="M39" s="77" t="s">
        <v>189</v>
      </c>
      <c r="N39" s="77"/>
      <c r="O39" s="77"/>
      <c r="P39" s="76" t="s">
        <v>190</v>
      </c>
      <c r="Q39" s="76"/>
      <c r="R39" s="2">
        <v>6.72</v>
      </c>
      <c r="S39" s="85"/>
      <c r="T39" s="86"/>
      <c r="U39" s="86"/>
      <c r="V39" s="86"/>
      <c r="W39" s="86"/>
      <c r="X39" s="86"/>
      <c r="Y39" s="86"/>
      <c r="Z39" s="87"/>
    </row>
    <row r="40" spans="1:26" ht="31.5" customHeight="1" x14ac:dyDescent="0.25">
      <c r="A40" s="76"/>
      <c r="B40" s="94"/>
      <c r="C40" s="16" t="s">
        <v>15</v>
      </c>
      <c r="D40" s="44" t="s">
        <v>178</v>
      </c>
      <c r="E40" s="18">
        <v>46142</v>
      </c>
      <c r="F40" s="18"/>
      <c r="G40" s="75" t="s">
        <v>223</v>
      </c>
      <c r="H40" s="75"/>
      <c r="I40" s="75"/>
      <c r="J40" s="75"/>
      <c r="K40" s="76"/>
      <c r="L40" s="76"/>
      <c r="M40" s="77" t="s">
        <v>227</v>
      </c>
      <c r="N40" s="77"/>
      <c r="O40" s="77"/>
      <c r="P40" s="76" t="s">
        <v>225</v>
      </c>
      <c r="Q40" s="76"/>
      <c r="R40" s="2">
        <v>5.72</v>
      </c>
      <c r="S40" s="85"/>
      <c r="T40" s="86"/>
      <c r="U40" s="86"/>
      <c r="V40" s="86"/>
      <c r="W40" s="86"/>
      <c r="X40" s="86"/>
      <c r="Y40" s="86"/>
      <c r="Z40" s="87"/>
    </row>
    <row r="41" spans="1:26" ht="31.5" customHeight="1" x14ac:dyDescent="0.25">
      <c r="A41" s="76"/>
      <c r="B41" s="94"/>
      <c r="C41" s="16" t="s">
        <v>16</v>
      </c>
      <c r="D41" s="44" t="s">
        <v>178</v>
      </c>
      <c r="E41" s="18">
        <v>46142</v>
      </c>
      <c r="F41" s="18"/>
      <c r="G41" s="75" t="s">
        <v>222</v>
      </c>
      <c r="H41" s="75"/>
      <c r="I41" s="75"/>
      <c r="J41" s="75"/>
      <c r="K41" s="76"/>
      <c r="L41" s="76"/>
      <c r="M41" s="77" t="s">
        <v>226</v>
      </c>
      <c r="N41" s="77"/>
      <c r="O41" s="77"/>
      <c r="P41" s="76" t="s">
        <v>228</v>
      </c>
      <c r="Q41" s="76"/>
      <c r="R41" s="2">
        <v>8.0500000000000007</v>
      </c>
      <c r="S41" s="85"/>
      <c r="T41" s="86"/>
      <c r="U41" s="86"/>
      <c r="V41" s="86"/>
      <c r="W41" s="86"/>
      <c r="X41" s="86"/>
      <c r="Y41" s="86"/>
      <c r="Z41" s="87"/>
    </row>
    <row r="42" spans="1:26" ht="31.5" customHeight="1" x14ac:dyDescent="0.25">
      <c r="A42" s="76"/>
      <c r="B42" s="95"/>
      <c r="C42" s="16" t="s">
        <v>17</v>
      </c>
      <c r="D42" s="45" t="s">
        <v>12</v>
      </c>
      <c r="E42" s="18">
        <v>45910</v>
      </c>
      <c r="F42" s="18">
        <v>46275</v>
      </c>
      <c r="G42" s="85" t="s">
        <v>74</v>
      </c>
      <c r="H42" s="86"/>
      <c r="I42" s="86"/>
      <c r="J42" s="87"/>
      <c r="K42" s="56" t="s">
        <v>218</v>
      </c>
      <c r="L42" s="57"/>
      <c r="M42" s="88" t="s">
        <v>219</v>
      </c>
      <c r="N42" s="89"/>
      <c r="O42" s="90"/>
      <c r="P42" s="69" t="s">
        <v>77</v>
      </c>
      <c r="Q42" s="69"/>
      <c r="R42" s="2">
        <v>2.5499999999999998</v>
      </c>
      <c r="S42" s="79" t="s">
        <v>217</v>
      </c>
      <c r="T42" s="80"/>
      <c r="U42" s="80"/>
      <c r="V42" s="80"/>
      <c r="W42" s="80"/>
      <c r="X42" s="80"/>
      <c r="Y42" s="80"/>
      <c r="Z42" s="81"/>
    </row>
    <row r="43" spans="1:26" x14ac:dyDescent="0.25">
      <c r="A43" s="10"/>
      <c r="B43" s="38"/>
      <c r="D43"/>
      <c r="G43" s="9"/>
      <c r="H43" s="9"/>
      <c r="I43" s="9"/>
      <c r="J43" s="9"/>
      <c r="K43" s="10"/>
      <c r="L43" s="10"/>
      <c r="M43" s="40"/>
      <c r="N43" s="40"/>
      <c r="O43" s="40"/>
      <c r="P43" s="14"/>
      <c r="Q43" s="14"/>
      <c r="R43" s="41"/>
      <c r="S43" s="37"/>
      <c r="T43" s="37"/>
      <c r="U43" s="37"/>
      <c r="V43" s="37"/>
      <c r="W43" s="37"/>
      <c r="X43" s="37"/>
      <c r="Y43" s="37"/>
      <c r="Z43" s="37"/>
    </row>
    <row r="45" spans="1:26" x14ac:dyDescent="0.25">
      <c r="A45" s="60" t="s">
        <v>35</v>
      </c>
      <c r="B45" s="60" t="s">
        <v>19</v>
      </c>
      <c r="C45" s="60" t="s">
        <v>1</v>
      </c>
      <c r="D45" s="60" t="s">
        <v>2</v>
      </c>
      <c r="E45" s="61" t="s">
        <v>3</v>
      </c>
      <c r="F45" s="61"/>
      <c r="G45" s="60" t="s">
        <v>4</v>
      </c>
      <c r="H45" s="60"/>
      <c r="I45" s="60"/>
      <c r="J45" s="60"/>
      <c r="K45" s="60" t="s">
        <v>5</v>
      </c>
      <c r="L45" s="60"/>
      <c r="M45" s="61" t="s">
        <v>6</v>
      </c>
      <c r="N45" s="61"/>
      <c r="O45" s="61"/>
      <c r="P45" s="60" t="s">
        <v>7</v>
      </c>
      <c r="Q45" s="60"/>
      <c r="R45" s="61" t="s">
        <v>8</v>
      </c>
      <c r="S45" s="60" t="s">
        <v>9</v>
      </c>
      <c r="T45" s="60"/>
      <c r="U45" s="60"/>
      <c r="V45" s="60"/>
      <c r="W45" s="60"/>
      <c r="X45" s="60"/>
      <c r="Y45" s="60"/>
      <c r="Z45" s="60"/>
    </row>
    <row r="46" spans="1:26" x14ac:dyDescent="0.25">
      <c r="A46" s="60"/>
      <c r="B46" s="60"/>
      <c r="C46" s="60"/>
      <c r="D46" s="60"/>
      <c r="E46" s="1" t="s">
        <v>33</v>
      </c>
      <c r="F46" s="1" t="s">
        <v>10</v>
      </c>
      <c r="G46" s="60"/>
      <c r="H46" s="60"/>
      <c r="I46" s="60"/>
      <c r="J46" s="60"/>
      <c r="K46" s="60"/>
      <c r="L46" s="60"/>
      <c r="M46" s="61"/>
      <c r="N46" s="61"/>
      <c r="O46" s="61"/>
      <c r="P46" s="60"/>
      <c r="Q46" s="60"/>
      <c r="R46" s="61"/>
      <c r="S46" s="60"/>
      <c r="T46" s="60"/>
      <c r="U46" s="60"/>
      <c r="V46" s="60"/>
      <c r="W46" s="60"/>
      <c r="X46" s="60"/>
      <c r="Y46" s="60"/>
      <c r="Z46" s="60"/>
    </row>
    <row r="47" spans="1:26" ht="31.5" customHeight="1" x14ac:dyDescent="0.25">
      <c r="A47" s="76">
        <v>5</v>
      </c>
      <c r="B47" s="92" t="s">
        <v>29</v>
      </c>
      <c r="C47" s="16" t="s">
        <v>11</v>
      </c>
      <c r="D47" s="82" t="s">
        <v>191</v>
      </c>
      <c r="E47" s="18">
        <v>46120</v>
      </c>
      <c r="F47" s="18">
        <v>46485</v>
      </c>
      <c r="G47" s="75" t="s">
        <v>192</v>
      </c>
      <c r="H47" s="75"/>
      <c r="I47" s="75"/>
      <c r="J47" s="75"/>
      <c r="K47" s="76" t="s">
        <v>193</v>
      </c>
      <c r="L47" s="76"/>
      <c r="M47" s="77" t="s">
        <v>194</v>
      </c>
      <c r="N47" s="77"/>
      <c r="O47" s="77"/>
      <c r="P47" s="69" t="s">
        <v>195</v>
      </c>
      <c r="Q47" s="69"/>
      <c r="R47" s="2">
        <v>4.75</v>
      </c>
      <c r="S47" s="91" t="s">
        <v>196</v>
      </c>
      <c r="T47" s="78"/>
      <c r="U47" s="78"/>
      <c r="V47" s="78"/>
      <c r="W47" s="78"/>
      <c r="X47" s="78"/>
      <c r="Y47" s="78"/>
      <c r="Z47" s="78"/>
    </row>
    <row r="48" spans="1:26" ht="31.5" customHeight="1" x14ac:dyDescent="0.25">
      <c r="A48" s="76"/>
      <c r="B48" s="92"/>
      <c r="C48" s="16" t="s">
        <v>13</v>
      </c>
      <c r="D48" s="83"/>
      <c r="E48" s="18">
        <v>46100</v>
      </c>
      <c r="F48" s="18">
        <v>46465</v>
      </c>
      <c r="G48" s="75" t="s">
        <v>197</v>
      </c>
      <c r="H48" s="75"/>
      <c r="I48" s="75"/>
      <c r="J48" s="75"/>
      <c r="K48" s="76" t="s">
        <v>198</v>
      </c>
      <c r="L48" s="76"/>
      <c r="M48" s="77" t="s">
        <v>199</v>
      </c>
      <c r="N48" s="77"/>
      <c r="O48" s="77"/>
      <c r="P48" s="76" t="s">
        <v>200</v>
      </c>
      <c r="Q48" s="76"/>
      <c r="R48" s="2">
        <v>7.5</v>
      </c>
      <c r="S48" s="91" t="s">
        <v>201</v>
      </c>
      <c r="T48" s="78"/>
      <c r="U48" s="78"/>
      <c r="V48" s="78"/>
      <c r="W48" s="78"/>
      <c r="X48" s="78"/>
      <c r="Y48" s="78"/>
      <c r="Z48" s="78"/>
    </row>
    <row r="49" spans="1:26" ht="31.5" customHeight="1" x14ac:dyDescent="0.25">
      <c r="A49" s="76"/>
      <c r="B49" s="92"/>
      <c r="C49" s="16" t="s">
        <v>14</v>
      </c>
      <c r="D49" s="83"/>
      <c r="E49" s="18">
        <v>46056</v>
      </c>
      <c r="F49" s="18">
        <v>46421</v>
      </c>
      <c r="G49" s="75" t="s">
        <v>202</v>
      </c>
      <c r="H49" s="75"/>
      <c r="I49" s="75"/>
      <c r="J49" s="75"/>
      <c r="K49" s="76" t="s">
        <v>203</v>
      </c>
      <c r="L49" s="76"/>
      <c r="M49" s="77"/>
      <c r="N49" s="77"/>
      <c r="O49" s="77"/>
      <c r="P49" s="76" t="s">
        <v>204</v>
      </c>
      <c r="Q49" s="76"/>
      <c r="R49" s="2">
        <v>5.0999999999999996</v>
      </c>
      <c r="S49" s="78" t="s">
        <v>205</v>
      </c>
      <c r="T49" s="78"/>
      <c r="U49" s="78"/>
      <c r="V49" s="78"/>
      <c r="W49" s="78"/>
      <c r="X49" s="78"/>
      <c r="Y49" s="78"/>
      <c r="Z49" s="78"/>
    </row>
    <row r="50" spans="1:26" ht="31.5" customHeight="1" x14ac:dyDescent="0.25">
      <c r="A50" s="76"/>
      <c r="B50" s="92"/>
      <c r="C50" s="16" t="s">
        <v>15</v>
      </c>
      <c r="D50" s="83"/>
      <c r="E50" s="18">
        <v>46021</v>
      </c>
      <c r="F50" s="18">
        <v>46386</v>
      </c>
      <c r="G50" s="75" t="s">
        <v>206</v>
      </c>
      <c r="H50" s="75"/>
      <c r="I50" s="75"/>
      <c r="J50" s="75"/>
      <c r="K50" s="76" t="s">
        <v>207</v>
      </c>
      <c r="L50" s="76"/>
      <c r="M50" s="77" t="s">
        <v>209</v>
      </c>
      <c r="N50" s="77"/>
      <c r="O50" s="77"/>
      <c r="P50" s="76" t="s">
        <v>210</v>
      </c>
      <c r="Q50" s="76"/>
      <c r="R50" s="2">
        <v>4</v>
      </c>
      <c r="S50" s="78" t="s">
        <v>208</v>
      </c>
      <c r="T50" s="78"/>
      <c r="U50" s="78"/>
      <c r="V50" s="78"/>
      <c r="W50" s="78"/>
      <c r="X50" s="78"/>
      <c r="Y50" s="78"/>
      <c r="Z50" s="78"/>
    </row>
    <row r="51" spans="1:26" ht="31.5" customHeight="1" x14ac:dyDescent="0.25">
      <c r="A51" s="76"/>
      <c r="B51" s="92"/>
      <c r="C51" s="16" t="s">
        <v>16</v>
      </c>
      <c r="D51" s="84"/>
      <c r="E51" s="18">
        <v>45910</v>
      </c>
      <c r="F51" s="18">
        <v>46275</v>
      </c>
      <c r="G51" s="85" t="s">
        <v>74</v>
      </c>
      <c r="H51" s="86"/>
      <c r="I51" s="86"/>
      <c r="J51" s="87"/>
      <c r="K51" s="56" t="s">
        <v>218</v>
      </c>
      <c r="L51" s="57"/>
      <c r="M51" s="88" t="s">
        <v>219</v>
      </c>
      <c r="N51" s="89"/>
      <c r="O51" s="90"/>
      <c r="P51" s="69" t="s">
        <v>77</v>
      </c>
      <c r="Q51" s="69"/>
      <c r="R51" s="2">
        <v>2.5499999999999998</v>
      </c>
      <c r="S51" s="79" t="s">
        <v>217</v>
      </c>
      <c r="T51" s="80"/>
      <c r="U51" s="80"/>
      <c r="V51" s="80"/>
      <c r="W51" s="80"/>
      <c r="X51" s="80"/>
      <c r="Y51" s="80"/>
      <c r="Z51" s="81"/>
    </row>
    <row r="52" spans="1:26" ht="31.5" customHeight="1" x14ac:dyDescent="0.25">
      <c r="A52" s="16"/>
      <c r="B52" s="34"/>
      <c r="C52" s="16" t="s">
        <v>17</v>
      </c>
      <c r="D52" s="43" t="s">
        <v>98</v>
      </c>
      <c r="E52" s="18">
        <v>46141</v>
      </c>
      <c r="F52" s="18"/>
      <c r="G52" s="75" t="s">
        <v>74</v>
      </c>
      <c r="H52" s="75"/>
      <c r="I52" s="75"/>
      <c r="J52" s="75"/>
      <c r="K52" s="76" t="s">
        <v>75</v>
      </c>
      <c r="L52" s="76"/>
      <c r="M52" s="77" t="s">
        <v>76</v>
      </c>
      <c r="N52" s="77"/>
      <c r="O52" s="77"/>
      <c r="P52" s="69" t="s">
        <v>77</v>
      </c>
      <c r="Q52" s="69"/>
      <c r="R52" s="2">
        <v>3.99</v>
      </c>
      <c r="S52" s="78"/>
      <c r="T52" s="78"/>
      <c r="U52" s="78"/>
      <c r="V52" s="78"/>
      <c r="W52" s="78"/>
      <c r="X52" s="78"/>
      <c r="Y52" s="78"/>
      <c r="Z52" s="78"/>
    </row>
    <row r="53" spans="1:26" x14ac:dyDescent="0.25">
      <c r="A53" s="10"/>
      <c r="B53" s="42"/>
      <c r="C53" s="10"/>
      <c r="D53" s="46"/>
      <c r="E53" s="39"/>
      <c r="F53" s="39"/>
      <c r="G53" s="9"/>
      <c r="H53" s="9"/>
      <c r="I53" s="9"/>
      <c r="J53" s="9"/>
      <c r="K53" s="10"/>
      <c r="L53" s="10"/>
      <c r="M53" s="40"/>
      <c r="N53" s="40"/>
      <c r="O53" s="40"/>
      <c r="P53" s="14"/>
      <c r="Q53" s="14"/>
      <c r="R53" s="41"/>
      <c r="S53" s="37"/>
      <c r="T53" s="37"/>
      <c r="U53" s="37"/>
      <c r="V53" s="37"/>
      <c r="W53" s="37"/>
      <c r="X53" s="37"/>
      <c r="Y53" s="37"/>
      <c r="Z53" s="37"/>
    </row>
    <row r="54" spans="1:26" x14ac:dyDescent="0.25">
      <c r="A54" s="60" t="s">
        <v>35</v>
      </c>
      <c r="B54" s="60" t="s">
        <v>19</v>
      </c>
      <c r="C54" s="60" t="s">
        <v>1</v>
      </c>
      <c r="D54" s="60" t="s">
        <v>2</v>
      </c>
      <c r="E54" s="61" t="s">
        <v>3</v>
      </c>
      <c r="F54" s="61"/>
      <c r="G54" s="60" t="s">
        <v>4</v>
      </c>
      <c r="H54" s="60"/>
      <c r="I54" s="60"/>
      <c r="J54" s="60"/>
      <c r="K54" s="60" t="s">
        <v>5</v>
      </c>
      <c r="L54" s="60"/>
      <c r="M54" s="61" t="s">
        <v>6</v>
      </c>
      <c r="N54" s="61"/>
      <c r="O54" s="61"/>
      <c r="P54" s="60" t="s">
        <v>7</v>
      </c>
      <c r="Q54" s="60"/>
      <c r="R54" s="61" t="s">
        <v>8</v>
      </c>
      <c r="S54" s="60" t="s">
        <v>9</v>
      </c>
      <c r="T54" s="60"/>
      <c r="U54" s="60"/>
      <c r="V54" s="60"/>
      <c r="W54" s="60"/>
      <c r="X54" s="60"/>
      <c r="Y54" s="60"/>
      <c r="Z54" s="60"/>
    </row>
    <row r="55" spans="1:26" x14ac:dyDescent="0.25">
      <c r="A55" s="60"/>
      <c r="B55" s="60"/>
      <c r="C55" s="60"/>
      <c r="D55" s="60"/>
      <c r="E55" s="1" t="s">
        <v>33</v>
      </c>
      <c r="F55" s="1" t="s">
        <v>10</v>
      </c>
      <c r="G55" s="60"/>
      <c r="H55" s="60"/>
      <c r="I55" s="60"/>
      <c r="J55" s="60"/>
      <c r="K55" s="60"/>
      <c r="L55" s="60"/>
      <c r="M55" s="61"/>
      <c r="N55" s="61"/>
      <c r="O55" s="61"/>
      <c r="P55" s="60"/>
      <c r="Q55" s="60"/>
      <c r="R55" s="61"/>
      <c r="S55" s="60"/>
      <c r="T55" s="60"/>
      <c r="U55" s="60"/>
      <c r="V55" s="60"/>
      <c r="W55" s="60"/>
      <c r="X55" s="60"/>
      <c r="Y55" s="60"/>
      <c r="Z55" s="60"/>
    </row>
    <row r="56" spans="1:26" ht="31.5" customHeight="1" x14ac:dyDescent="0.25">
      <c r="A56" s="76">
        <v>6</v>
      </c>
      <c r="B56" s="92" t="s">
        <v>30</v>
      </c>
      <c r="C56" s="16" t="s">
        <v>11</v>
      </c>
      <c r="D56" s="43" t="s">
        <v>98</v>
      </c>
      <c r="E56" s="18">
        <v>46141</v>
      </c>
      <c r="F56" s="18"/>
      <c r="G56" s="75" t="s">
        <v>74</v>
      </c>
      <c r="H56" s="75"/>
      <c r="I56" s="75"/>
      <c r="J56" s="75"/>
      <c r="K56" s="76" t="s">
        <v>75</v>
      </c>
      <c r="L56" s="76"/>
      <c r="M56" s="77" t="s">
        <v>76</v>
      </c>
      <c r="N56" s="77"/>
      <c r="O56" s="77"/>
      <c r="P56" s="69" t="s">
        <v>77</v>
      </c>
      <c r="Q56" s="69"/>
      <c r="R56" s="2">
        <v>3.99</v>
      </c>
      <c r="S56" s="78"/>
      <c r="T56" s="78"/>
      <c r="U56" s="78"/>
      <c r="V56" s="78"/>
      <c r="W56" s="78"/>
      <c r="X56" s="78"/>
      <c r="Y56" s="78"/>
      <c r="Z56" s="78"/>
    </row>
    <row r="57" spans="1:26" ht="31.5" customHeight="1" x14ac:dyDescent="0.25">
      <c r="A57" s="76"/>
      <c r="B57" s="92"/>
      <c r="C57" s="16" t="s">
        <v>13</v>
      </c>
      <c r="D57" s="44" t="s">
        <v>178</v>
      </c>
      <c r="E57" s="18">
        <v>46142</v>
      </c>
      <c r="F57" s="18"/>
      <c r="G57" s="75" t="s">
        <v>179</v>
      </c>
      <c r="H57" s="75"/>
      <c r="I57" s="75"/>
      <c r="J57" s="75"/>
      <c r="K57" s="76" t="s">
        <v>180</v>
      </c>
      <c r="L57" s="76"/>
      <c r="M57" s="77" t="s">
        <v>185</v>
      </c>
      <c r="N57" s="77"/>
      <c r="O57" s="77"/>
      <c r="P57" s="76" t="s">
        <v>186</v>
      </c>
      <c r="Q57" s="76"/>
      <c r="R57" s="2">
        <v>11.99</v>
      </c>
      <c r="S57" s="78"/>
      <c r="T57" s="78"/>
      <c r="U57" s="78"/>
      <c r="V57" s="78"/>
      <c r="W57" s="78"/>
      <c r="X57" s="78"/>
      <c r="Y57" s="78"/>
      <c r="Z57" s="78"/>
    </row>
    <row r="58" spans="1:26" ht="31.5" customHeight="1" x14ac:dyDescent="0.25">
      <c r="A58" s="76"/>
      <c r="B58" s="92"/>
      <c r="C58" s="16" t="s">
        <v>14</v>
      </c>
      <c r="D58" s="44" t="s">
        <v>178</v>
      </c>
      <c r="E58" s="18">
        <v>46142</v>
      </c>
      <c r="F58" s="18"/>
      <c r="G58" s="75" t="s">
        <v>181</v>
      </c>
      <c r="H58" s="75"/>
      <c r="I58" s="75"/>
      <c r="J58" s="75"/>
      <c r="K58" s="76" t="s">
        <v>182</v>
      </c>
      <c r="L58" s="76"/>
      <c r="M58" s="77" t="s">
        <v>187</v>
      </c>
      <c r="N58" s="77"/>
      <c r="O58" s="77"/>
      <c r="P58" s="76" t="s">
        <v>188</v>
      </c>
      <c r="Q58" s="76"/>
      <c r="R58" s="2">
        <v>15.99</v>
      </c>
      <c r="S58" s="78"/>
      <c r="T58" s="78"/>
      <c r="U58" s="78"/>
      <c r="V58" s="78"/>
      <c r="W58" s="78"/>
      <c r="X58" s="78"/>
      <c r="Y58" s="78"/>
      <c r="Z58" s="78"/>
    </row>
    <row r="59" spans="1:26" ht="31.5" customHeight="1" x14ac:dyDescent="0.25">
      <c r="A59" s="76"/>
      <c r="B59" s="92"/>
      <c r="C59" s="16" t="s">
        <v>15</v>
      </c>
      <c r="D59" s="44" t="s">
        <v>178</v>
      </c>
      <c r="E59" s="18">
        <v>46142</v>
      </c>
      <c r="F59" s="18"/>
      <c r="G59" s="75" t="s">
        <v>183</v>
      </c>
      <c r="H59" s="75"/>
      <c r="I59" s="75"/>
      <c r="J59" s="75"/>
      <c r="K59" s="76" t="s">
        <v>184</v>
      </c>
      <c r="L59" s="76"/>
      <c r="M59" s="77" t="s">
        <v>189</v>
      </c>
      <c r="N59" s="77"/>
      <c r="O59" s="77"/>
      <c r="P59" s="76" t="s">
        <v>190</v>
      </c>
      <c r="Q59" s="76"/>
      <c r="R59" s="2">
        <v>13.69</v>
      </c>
      <c r="S59" s="78"/>
      <c r="T59" s="78"/>
      <c r="U59" s="78"/>
      <c r="V59" s="78"/>
      <c r="W59" s="78"/>
      <c r="X59" s="78"/>
      <c r="Y59" s="78"/>
      <c r="Z59" s="78"/>
    </row>
    <row r="60" spans="1:26" ht="31.5" customHeight="1" x14ac:dyDescent="0.25">
      <c r="A60" s="76"/>
      <c r="B60" s="92"/>
      <c r="C60" s="16" t="s">
        <v>16</v>
      </c>
      <c r="D60" s="45" t="s">
        <v>12</v>
      </c>
      <c r="E60" s="18">
        <v>45910</v>
      </c>
      <c r="F60" s="18">
        <v>46275</v>
      </c>
      <c r="G60" s="85" t="s">
        <v>74</v>
      </c>
      <c r="H60" s="86"/>
      <c r="I60" s="86"/>
      <c r="J60" s="87"/>
      <c r="K60" s="56" t="s">
        <v>218</v>
      </c>
      <c r="L60" s="57"/>
      <c r="M60" s="88" t="s">
        <v>219</v>
      </c>
      <c r="N60" s="89"/>
      <c r="O60" s="90"/>
      <c r="P60" s="69" t="s">
        <v>77</v>
      </c>
      <c r="Q60" s="69"/>
      <c r="R60" s="2">
        <v>2.5499999999999998</v>
      </c>
      <c r="S60" s="79" t="s">
        <v>217</v>
      </c>
      <c r="T60" s="80"/>
      <c r="U60" s="80"/>
      <c r="V60" s="80"/>
      <c r="W60" s="80"/>
      <c r="X60" s="80"/>
      <c r="Y60" s="80"/>
      <c r="Z60" s="81"/>
    </row>
    <row r="62" spans="1:26" x14ac:dyDescent="0.25">
      <c r="A62" s="60" t="s">
        <v>35</v>
      </c>
      <c r="B62" s="60" t="s">
        <v>19</v>
      </c>
      <c r="C62" s="60" t="s">
        <v>1</v>
      </c>
      <c r="D62" s="60" t="s">
        <v>2</v>
      </c>
      <c r="E62" s="61" t="s">
        <v>3</v>
      </c>
      <c r="F62" s="61"/>
      <c r="G62" s="60" t="s">
        <v>4</v>
      </c>
      <c r="H62" s="60"/>
      <c r="I62" s="60"/>
      <c r="J62" s="60"/>
      <c r="K62" s="60" t="s">
        <v>5</v>
      </c>
      <c r="L62" s="60"/>
      <c r="M62" s="61" t="s">
        <v>6</v>
      </c>
      <c r="N62" s="61"/>
      <c r="O62" s="61"/>
      <c r="P62" s="60" t="s">
        <v>7</v>
      </c>
      <c r="Q62" s="60"/>
      <c r="R62" s="61" t="s">
        <v>8</v>
      </c>
      <c r="S62" s="60" t="s">
        <v>9</v>
      </c>
      <c r="T62" s="60"/>
      <c r="U62" s="60"/>
      <c r="V62" s="60"/>
      <c r="W62" s="60"/>
      <c r="X62" s="60"/>
      <c r="Y62" s="60"/>
      <c r="Z62" s="60"/>
    </row>
    <row r="63" spans="1:26" x14ac:dyDescent="0.25">
      <c r="A63" s="60"/>
      <c r="B63" s="60"/>
      <c r="C63" s="60"/>
      <c r="D63" s="60"/>
      <c r="E63" s="1" t="s">
        <v>33</v>
      </c>
      <c r="F63" s="1" t="s">
        <v>10</v>
      </c>
      <c r="G63" s="60"/>
      <c r="H63" s="60"/>
      <c r="I63" s="60"/>
      <c r="J63" s="60"/>
      <c r="K63" s="60"/>
      <c r="L63" s="60"/>
      <c r="M63" s="61"/>
      <c r="N63" s="61"/>
      <c r="O63" s="61"/>
      <c r="P63" s="60"/>
      <c r="Q63" s="60"/>
      <c r="R63" s="61"/>
      <c r="S63" s="60"/>
      <c r="T63" s="60"/>
      <c r="U63" s="60"/>
      <c r="V63" s="60"/>
      <c r="W63" s="60"/>
      <c r="X63" s="60"/>
      <c r="Y63" s="60"/>
      <c r="Z63" s="60"/>
    </row>
    <row r="64" spans="1:26" ht="31.5" customHeight="1" x14ac:dyDescent="0.25">
      <c r="A64" s="76">
        <v>7</v>
      </c>
      <c r="B64" s="92" t="s">
        <v>31</v>
      </c>
      <c r="C64" s="16" t="s">
        <v>11</v>
      </c>
      <c r="D64" s="82" t="s">
        <v>12</v>
      </c>
      <c r="E64" s="18">
        <v>46099</v>
      </c>
      <c r="F64" s="18">
        <v>46464</v>
      </c>
      <c r="G64" s="75" t="s">
        <v>123</v>
      </c>
      <c r="H64" s="75"/>
      <c r="I64" s="75"/>
      <c r="J64" s="75"/>
      <c r="K64" s="76" t="s">
        <v>124</v>
      </c>
      <c r="L64" s="76"/>
      <c r="M64" s="77" t="s">
        <v>169</v>
      </c>
      <c r="N64" s="77"/>
      <c r="O64" s="77"/>
      <c r="P64" s="69" t="s">
        <v>170</v>
      </c>
      <c r="Q64" s="69"/>
      <c r="R64" s="2">
        <v>4.54</v>
      </c>
      <c r="S64" s="91" t="s">
        <v>125</v>
      </c>
      <c r="T64" s="78"/>
      <c r="U64" s="78"/>
      <c r="V64" s="78"/>
      <c r="W64" s="78"/>
      <c r="X64" s="78"/>
      <c r="Y64" s="78"/>
      <c r="Z64" s="78"/>
    </row>
    <row r="65" spans="1:26" ht="31.5" customHeight="1" x14ac:dyDescent="0.25">
      <c r="A65" s="76"/>
      <c r="B65" s="92"/>
      <c r="C65" s="16" t="s">
        <v>13</v>
      </c>
      <c r="D65" s="83"/>
      <c r="E65" s="18">
        <v>46056</v>
      </c>
      <c r="F65" s="18">
        <v>46421</v>
      </c>
      <c r="G65" s="75" t="s">
        <v>126</v>
      </c>
      <c r="H65" s="75"/>
      <c r="I65" s="75"/>
      <c r="J65" s="75"/>
      <c r="K65" s="76" t="s">
        <v>127</v>
      </c>
      <c r="L65" s="76"/>
      <c r="M65" s="77" t="s">
        <v>171</v>
      </c>
      <c r="N65" s="77"/>
      <c r="O65" s="77"/>
      <c r="P65" s="69" t="s">
        <v>172</v>
      </c>
      <c r="Q65" s="69"/>
      <c r="R65" s="2">
        <v>5.04</v>
      </c>
      <c r="S65" s="91" t="s">
        <v>128</v>
      </c>
      <c r="T65" s="78"/>
      <c r="U65" s="78"/>
      <c r="V65" s="78"/>
      <c r="W65" s="78"/>
      <c r="X65" s="78"/>
      <c r="Y65" s="78"/>
      <c r="Z65" s="78"/>
    </row>
    <row r="66" spans="1:26" ht="31.5" customHeight="1" x14ac:dyDescent="0.25">
      <c r="A66" s="76"/>
      <c r="B66" s="92"/>
      <c r="C66" s="16" t="s">
        <v>14</v>
      </c>
      <c r="D66" s="83"/>
      <c r="E66" s="18">
        <v>46043</v>
      </c>
      <c r="F66" s="18">
        <v>46408</v>
      </c>
      <c r="G66" s="75" t="s">
        <v>129</v>
      </c>
      <c r="H66" s="75"/>
      <c r="I66" s="75"/>
      <c r="J66" s="75"/>
      <c r="K66" s="76" t="s">
        <v>130</v>
      </c>
      <c r="L66" s="76"/>
      <c r="M66" s="77" t="s">
        <v>131</v>
      </c>
      <c r="N66" s="77"/>
      <c r="O66" s="77"/>
      <c r="P66" s="69" t="s">
        <v>132</v>
      </c>
      <c r="Q66" s="69"/>
      <c r="R66" s="2">
        <v>8.0399999999999991</v>
      </c>
      <c r="S66" s="91" t="s">
        <v>133</v>
      </c>
      <c r="T66" s="78"/>
      <c r="U66" s="78"/>
      <c r="V66" s="78"/>
      <c r="W66" s="78"/>
      <c r="X66" s="78"/>
      <c r="Y66" s="78"/>
      <c r="Z66" s="78"/>
    </row>
    <row r="67" spans="1:26" ht="31.5" customHeight="1" x14ac:dyDescent="0.25">
      <c r="A67" s="76"/>
      <c r="B67" s="92"/>
      <c r="C67" s="16" t="s">
        <v>15</v>
      </c>
      <c r="D67" s="83"/>
      <c r="E67" s="18">
        <v>45902</v>
      </c>
      <c r="F67" s="18">
        <v>46267</v>
      </c>
      <c r="G67" s="75" t="s">
        <v>134</v>
      </c>
      <c r="H67" s="75"/>
      <c r="I67" s="75"/>
      <c r="J67" s="75"/>
      <c r="K67" s="76" t="s">
        <v>135</v>
      </c>
      <c r="L67" s="76"/>
      <c r="M67" s="77" t="s">
        <v>136</v>
      </c>
      <c r="N67" s="77"/>
      <c r="O67" s="77"/>
      <c r="P67" s="69" t="s">
        <v>137</v>
      </c>
      <c r="Q67" s="69"/>
      <c r="R67" s="2">
        <v>10.36</v>
      </c>
      <c r="S67" s="91" t="s">
        <v>138</v>
      </c>
      <c r="T67" s="78"/>
      <c r="U67" s="78"/>
      <c r="V67" s="78"/>
      <c r="W67" s="78"/>
      <c r="X67" s="78"/>
      <c r="Y67" s="78"/>
      <c r="Z67" s="78"/>
    </row>
    <row r="68" spans="1:26" ht="31.5" customHeight="1" x14ac:dyDescent="0.25">
      <c r="A68" s="76"/>
      <c r="B68" s="92"/>
      <c r="C68" s="16" t="s">
        <v>16</v>
      </c>
      <c r="D68" s="83"/>
      <c r="E68" s="18">
        <v>45832</v>
      </c>
      <c r="F68" s="18">
        <v>46197</v>
      </c>
      <c r="G68" s="75" t="s">
        <v>139</v>
      </c>
      <c r="H68" s="75"/>
      <c r="I68" s="75"/>
      <c r="J68" s="75"/>
      <c r="K68" s="76" t="s">
        <v>140</v>
      </c>
      <c r="L68" s="76"/>
      <c r="M68" s="77" t="s">
        <v>141</v>
      </c>
      <c r="N68" s="77"/>
      <c r="O68" s="77"/>
      <c r="P68" s="69" t="s">
        <v>142</v>
      </c>
      <c r="Q68" s="69"/>
      <c r="R68" s="2">
        <v>4.7</v>
      </c>
      <c r="S68" s="91" t="s">
        <v>143</v>
      </c>
      <c r="T68" s="78"/>
      <c r="U68" s="78"/>
      <c r="V68" s="78"/>
      <c r="W68" s="78"/>
      <c r="X68" s="78"/>
      <c r="Y68" s="78"/>
      <c r="Z68" s="78"/>
    </row>
    <row r="69" spans="1:26" ht="31.5" customHeight="1" x14ac:dyDescent="0.25">
      <c r="A69" s="76"/>
      <c r="B69" s="92"/>
      <c r="C69" s="16" t="s">
        <v>17</v>
      </c>
      <c r="D69" s="83"/>
      <c r="E69" s="18">
        <v>45782</v>
      </c>
      <c r="F69" s="18">
        <v>46147</v>
      </c>
      <c r="G69" s="75" t="s">
        <v>144</v>
      </c>
      <c r="H69" s="75"/>
      <c r="I69" s="75"/>
      <c r="J69" s="75"/>
      <c r="K69" s="76" t="s">
        <v>145</v>
      </c>
      <c r="L69" s="76"/>
      <c r="M69" s="77" t="s">
        <v>146</v>
      </c>
      <c r="N69" s="77"/>
      <c r="O69" s="77"/>
      <c r="P69" s="69" t="s">
        <v>147</v>
      </c>
      <c r="Q69" s="69"/>
      <c r="R69" s="2">
        <v>7.68</v>
      </c>
      <c r="S69" s="91" t="s">
        <v>148</v>
      </c>
      <c r="T69" s="78"/>
      <c r="U69" s="78"/>
      <c r="V69" s="78"/>
      <c r="W69" s="78"/>
      <c r="X69" s="78"/>
      <c r="Y69" s="78"/>
      <c r="Z69" s="78"/>
    </row>
    <row r="70" spans="1:26" ht="31.5" customHeight="1" x14ac:dyDescent="0.25">
      <c r="A70" s="76"/>
      <c r="B70" s="92"/>
      <c r="C70" s="16" t="s">
        <v>211</v>
      </c>
      <c r="D70" s="83"/>
      <c r="E70" s="18">
        <v>45818</v>
      </c>
      <c r="F70" s="18">
        <v>46183</v>
      </c>
      <c r="G70" s="75" t="s">
        <v>149</v>
      </c>
      <c r="H70" s="75"/>
      <c r="I70" s="75"/>
      <c r="J70" s="75"/>
      <c r="K70" s="76" t="s">
        <v>150</v>
      </c>
      <c r="L70" s="76"/>
      <c r="M70" s="77" t="s">
        <v>173</v>
      </c>
      <c r="N70" s="77"/>
      <c r="O70" s="77"/>
      <c r="P70" s="69" t="s">
        <v>174</v>
      </c>
      <c r="Q70" s="69"/>
      <c r="R70" s="2">
        <v>6.82</v>
      </c>
      <c r="S70" s="91" t="s">
        <v>151</v>
      </c>
      <c r="T70" s="78"/>
      <c r="U70" s="78"/>
      <c r="V70" s="78"/>
      <c r="W70" s="78"/>
      <c r="X70" s="78"/>
      <c r="Y70" s="78"/>
      <c r="Z70" s="78"/>
    </row>
    <row r="71" spans="1:26" ht="31.5" customHeight="1" x14ac:dyDescent="0.25">
      <c r="A71" s="76"/>
      <c r="B71" s="92"/>
      <c r="C71" s="16" t="s">
        <v>212</v>
      </c>
      <c r="D71" s="84"/>
      <c r="E71" s="18">
        <v>45910</v>
      </c>
      <c r="F71" s="18">
        <v>46275</v>
      </c>
      <c r="G71" s="85" t="s">
        <v>74</v>
      </c>
      <c r="H71" s="86"/>
      <c r="I71" s="86"/>
      <c r="J71" s="87"/>
      <c r="K71" s="56" t="s">
        <v>218</v>
      </c>
      <c r="L71" s="57"/>
      <c r="M71" s="88" t="s">
        <v>219</v>
      </c>
      <c r="N71" s="89"/>
      <c r="O71" s="90"/>
      <c r="P71" s="69" t="s">
        <v>77</v>
      </c>
      <c r="Q71" s="69"/>
      <c r="R71" s="2">
        <v>2.5499999999999998</v>
      </c>
      <c r="S71" s="79" t="s">
        <v>217</v>
      </c>
      <c r="T71" s="80"/>
      <c r="U71" s="80"/>
      <c r="V71" s="80"/>
      <c r="W71" s="80"/>
      <c r="X71" s="80"/>
      <c r="Y71" s="80"/>
      <c r="Z71" s="81"/>
    </row>
    <row r="72" spans="1:26" ht="31.5" customHeight="1" x14ac:dyDescent="0.25">
      <c r="A72" s="76"/>
      <c r="B72" s="92"/>
      <c r="C72" s="16" t="s">
        <v>220</v>
      </c>
      <c r="D72" s="43" t="s">
        <v>98</v>
      </c>
      <c r="E72" s="18">
        <v>46141</v>
      </c>
      <c r="F72" s="18"/>
      <c r="G72" s="75" t="s">
        <v>74</v>
      </c>
      <c r="H72" s="75"/>
      <c r="I72" s="75"/>
      <c r="J72" s="75"/>
      <c r="K72" s="76" t="s">
        <v>75</v>
      </c>
      <c r="L72" s="76"/>
      <c r="M72" s="77" t="s">
        <v>76</v>
      </c>
      <c r="N72" s="77"/>
      <c r="O72" s="77"/>
      <c r="P72" s="69" t="s">
        <v>77</v>
      </c>
      <c r="Q72" s="69"/>
      <c r="R72" s="2">
        <v>3.99</v>
      </c>
      <c r="S72" s="78"/>
      <c r="T72" s="78"/>
      <c r="U72" s="78"/>
      <c r="V72" s="78"/>
      <c r="W72" s="78"/>
      <c r="X72" s="78"/>
      <c r="Y72" s="78"/>
      <c r="Z72" s="78"/>
    </row>
  </sheetData>
  <mergeCells count="346">
    <mergeCell ref="P72:Q72"/>
    <mergeCell ref="S72:Z72"/>
    <mergeCell ref="G40:J40"/>
    <mergeCell ref="K40:L40"/>
    <mergeCell ref="M40:O40"/>
    <mergeCell ref="P40:Q40"/>
    <mergeCell ref="S40:Z40"/>
    <mergeCell ref="P33:Q33"/>
    <mergeCell ref="G39:J39"/>
    <mergeCell ref="K39:L39"/>
    <mergeCell ref="M39:O39"/>
    <mergeCell ref="P39:Q39"/>
    <mergeCell ref="S39:Z39"/>
    <mergeCell ref="G42:J42"/>
    <mergeCell ref="K42:L42"/>
    <mergeCell ref="M42:O42"/>
    <mergeCell ref="P42:Q42"/>
    <mergeCell ref="S42:Z42"/>
    <mergeCell ref="P47:Q47"/>
    <mergeCell ref="S47:Z47"/>
    <mergeCell ref="P48:Q48"/>
    <mergeCell ref="S48:Z48"/>
    <mergeCell ref="P45:Q46"/>
    <mergeCell ref="P51:Q51"/>
    <mergeCell ref="S29:Z29"/>
    <mergeCell ref="G30:J30"/>
    <mergeCell ref="K30:L30"/>
    <mergeCell ref="M30:O30"/>
    <mergeCell ref="P30:Q30"/>
    <mergeCell ref="S30:Z30"/>
    <mergeCell ref="G31:J31"/>
    <mergeCell ref="K31:L31"/>
    <mergeCell ref="M31:O31"/>
    <mergeCell ref="P31:Q31"/>
    <mergeCell ref="S31:Z31"/>
    <mergeCell ref="C2:C3"/>
    <mergeCell ref="D2:D3"/>
    <mergeCell ref="E2:F2"/>
    <mergeCell ref="G2:J3"/>
    <mergeCell ref="K2:L3"/>
    <mergeCell ref="M2:O3"/>
    <mergeCell ref="P2:Q3"/>
    <mergeCell ref="R2:R3"/>
    <mergeCell ref="G29:J29"/>
    <mergeCell ref="K29:L29"/>
    <mergeCell ref="M29:O29"/>
    <mergeCell ref="P29:Q29"/>
    <mergeCell ref="P5:Q5"/>
    <mergeCell ref="G6:J6"/>
    <mergeCell ref="K6:L6"/>
    <mergeCell ref="M6:O6"/>
    <mergeCell ref="P6:Q6"/>
    <mergeCell ref="G4:J4"/>
    <mergeCell ref="K4:L4"/>
    <mergeCell ref="M4:O4"/>
    <mergeCell ref="P4:Q4"/>
    <mergeCell ref="G5:J5"/>
    <mergeCell ref="K5:L5"/>
    <mergeCell ref="M5:O5"/>
    <mergeCell ref="A2:A3"/>
    <mergeCell ref="A4:A11"/>
    <mergeCell ref="S2:Z3"/>
    <mergeCell ref="A13:A14"/>
    <mergeCell ref="C13:C14"/>
    <mergeCell ref="D13:D14"/>
    <mergeCell ref="E13:F13"/>
    <mergeCell ref="G13:J14"/>
    <mergeCell ref="K13:L14"/>
    <mergeCell ref="M13:O14"/>
    <mergeCell ref="G9:J9"/>
    <mergeCell ref="K9:L9"/>
    <mergeCell ref="M9:O9"/>
    <mergeCell ref="P9:Q9"/>
    <mergeCell ref="S9:Z9"/>
    <mergeCell ref="G7:J7"/>
    <mergeCell ref="K7:L7"/>
    <mergeCell ref="M7:O7"/>
    <mergeCell ref="P7:Q7"/>
    <mergeCell ref="S7:Z7"/>
    <mergeCell ref="G8:J8"/>
    <mergeCell ref="K8:L8"/>
    <mergeCell ref="M8:O8"/>
    <mergeCell ref="P8:Q8"/>
    <mergeCell ref="A15:A22"/>
    <mergeCell ref="G15:J15"/>
    <mergeCell ref="K15:L15"/>
    <mergeCell ref="M15:O15"/>
    <mergeCell ref="P15:Q15"/>
    <mergeCell ref="S15:Z15"/>
    <mergeCell ref="G16:J16"/>
    <mergeCell ref="K16:L16"/>
    <mergeCell ref="M16:O16"/>
    <mergeCell ref="P16:Q16"/>
    <mergeCell ref="S16:Z16"/>
    <mergeCell ref="G17:J17"/>
    <mergeCell ref="K17:L17"/>
    <mergeCell ref="M17:O17"/>
    <mergeCell ref="P17:Q17"/>
    <mergeCell ref="S17:Z17"/>
    <mergeCell ref="G18:J18"/>
    <mergeCell ref="K18:L18"/>
    <mergeCell ref="G22:J22"/>
    <mergeCell ref="K22:L22"/>
    <mergeCell ref="M22:O22"/>
    <mergeCell ref="P22:Q22"/>
    <mergeCell ref="G20:J20"/>
    <mergeCell ref="K20:L20"/>
    <mergeCell ref="S22:Z22"/>
    <mergeCell ref="M18:O18"/>
    <mergeCell ref="P18:Q18"/>
    <mergeCell ref="S18:Z18"/>
    <mergeCell ref="G19:J19"/>
    <mergeCell ref="K19:L19"/>
    <mergeCell ref="M19:O19"/>
    <mergeCell ref="P19:Q19"/>
    <mergeCell ref="S19:Z19"/>
    <mergeCell ref="M20:O20"/>
    <mergeCell ref="P20:Q20"/>
    <mergeCell ref="S20:Z20"/>
    <mergeCell ref="A26:A33"/>
    <mergeCell ref="G26:J26"/>
    <mergeCell ref="K26:L26"/>
    <mergeCell ref="M26:O26"/>
    <mergeCell ref="A24:A25"/>
    <mergeCell ref="C24:C25"/>
    <mergeCell ref="D24:D25"/>
    <mergeCell ref="E24:F24"/>
    <mergeCell ref="G24:J25"/>
    <mergeCell ref="G28:J28"/>
    <mergeCell ref="K28:L28"/>
    <mergeCell ref="G33:J33"/>
    <mergeCell ref="K33:L33"/>
    <mergeCell ref="M33:O33"/>
    <mergeCell ref="M28:O28"/>
    <mergeCell ref="D26:D31"/>
    <mergeCell ref="P26:Q26"/>
    <mergeCell ref="S26:Z26"/>
    <mergeCell ref="G27:J27"/>
    <mergeCell ref="K27:L27"/>
    <mergeCell ref="M27:O27"/>
    <mergeCell ref="P27:Q27"/>
    <mergeCell ref="S27:Z27"/>
    <mergeCell ref="K24:L25"/>
    <mergeCell ref="M24:O25"/>
    <mergeCell ref="P24:Q25"/>
    <mergeCell ref="R24:R25"/>
    <mergeCell ref="S24:Z25"/>
    <mergeCell ref="P28:Q28"/>
    <mergeCell ref="S28:Z28"/>
    <mergeCell ref="S33:Z33"/>
    <mergeCell ref="A37:A42"/>
    <mergeCell ref="G37:J37"/>
    <mergeCell ref="K37:L37"/>
    <mergeCell ref="M37:O37"/>
    <mergeCell ref="A35:A36"/>
    <mergeCell ref="C35:C36"/>
    <mergeCell ref="D35:D36"/>
    <mergeCell ref="E35:F35"/>
    <mergeCell ref="G35:J36"/>
    <mergeCell ref="P37:Q37"/>
    <mergeCell ref="S37:Z37"/>
    <mergeCell ref="G38:J38"/>
    <mergeCell ref="K38:L38"/>
    <mergeCell ref="M38:O38"/>
    <mergeCell ref="P38:Q38"/>
    <mergeCell ref="S38:Z38"/>
    <mergeCell ref="K35:L36"/>
    <mergeCell ref="M35:O36"/>
    <mergeCell ref="P35:Q36"/>
    <mergeCell ref="R35:R36"/>
    <mergeCell ref="S35:Z36"/>
    <mergeCell ref="A45:A46"/>
    <mergeCell ref="C45:C46"/>
    <mergeCell ref="D45:D46"/>
    <mergeCell ref="E45:F45"/>
    <mergeCell ref="G45:J46"/>
    <mergeCell ref="G48:J48"/>
    <mergeCell ref="K48:L48"/>
    <mergeCell ref="M48:O48"/>
    <mergeCell ref="K45:L46"/>
    <mergeCell ref="M45:O46"/>
    <mergeCell ref="D47:D51"/>
    <mergeCell ref="G51:J51"/>
    <mergeCell ref="K51:L51"/>
    <mergeCell ref="M51:O51"/>
    <mergeCell ref="S51:Z51"/>
    <mergeCell ref="A47:A51"/>
    <mergeCell ref="G47:J47"/>
    <mergeCell ref="K47:L47"/>
    <mergeCell ref="M47:O47"/>
    <mergeCell ref="A56:A60"/>
    <mergeCell ref="G56:J56"/>
    <mergeCell ref="K56:L56"/>
    <mergeCell ref="M56:O56"/>
    <mergeCell ref="A54:A55"/>
    <mergeCell ref="C54:C55"/>
    <mergeCell ref="D54:D55"/>
    <mergeCell ref="E54:F54"/>
    <mergeCell ref="G54:J55"/>
    <mergeCell ref="G58:J58"/>
    <mergeCell ref="K58:L58"/>
    <mergeCell ref="M58:O58"/>
    <mergeCell ref="G60:J60"/>
    <mergeCell ref="K60:L60"/>
    <mergeCell ref="M60:O60"/>
    <mergeCell ref="P56:Q56"/>
    <mergeCell ref="S56:Z56"/>
    <mergeCell ref="G57:J57"/>
    <mergeCell ref="K57:L57"/>
    <mergeCell ref="M57:O57"/>
    <mergeCell ref="P57:Q57"/>
    <mergeCell ref="S57:Z57"/>
    <mergeCell ref="K54:L55"/>
    <mergeCell ref="M54:O55"/>
    <mergeCell ref="P54:Q55"/>
    <mergeCell ref="R54:R55"/>
    <mergeCell ref="S54:Z55"/>
    <mergeCell ref="P64:Q64"/>
    <mergeCell ref="S64:Z64"/>
    <mergeCell ref="G65:J65"/>
    <mergeCell ref="K65:L65"/>
    <mergeCell ref="M65:O65"/>
    <mergeCell ref="P65:Q65"/>
    <mergeCell ref="S65:Z65"/>
    <mergeCell ref="K62:L63"/>
    <mergeCell ref="M62:O63"/>
    <mergeCell ref="P62:Q63"/>
    <mergeCell ref="R62:R63"/>
    <mergeCell ref="S62:Z63"/>
    <mergeCell ref="A64:A72"/>
    <mergeCell ref="G64:J64"/>
    <mergeCell ref="K64:L64"/>
    <mergeCell ref="M64:O64"/>
    <mergeCell ref="A62:A63"/>
    <mergeCell ref="C62:C63"/>
    <mergeCell ref="D62:D63"/>
    <mergeCell ref="E62:F62"/>
    <mergeCell ref="G62:J63"/>
    <mergeCell ref="G68:J68"/>
    <mergeCell ref="K68:L68"/>
    <mergeCell ref="M68:O68"/>
    <mergeCell ref="G69:J69"/>
    <mergeCell ref="K69:L69"/>
    <mergeCell ref="M69:O69"/>
    <mergeCell ref="G70:J70"/>
    <mergeCell ref="K70:L70"/>
    <mergeCell ref="M70:O70"/>
    <mergeCell ref="G72:J72"/>
    <mergeCell ref="K72:L72"/>
    <mergeCell ref="G66:J66"/>
    <mergeCell ref="K66:L66"/>
    <mergeCell ref="M66:O66"/>
    <mergeCell ref="M72:O72"/>
    <mergeCell ref="P66:Q66"/>
    <mergeCell ref="S66:Z66"/>
    <mergeCell ref="G67:J67"/>
    <mergeCell ref="K67:L67"/>
    <mergeCell ref="M67:O67"/>
    <mergeCell ref="P67:Q67"/>
    <mergeCell ref="S67:Z67"/>
    <mergeCell ref="P68:Q68"/>
    <mergeCell ref="S68:Z68"/>
    <mergeCell ref="B64:B72"/>
    <mergeCell ref="B56:B60"/>
    <mergeCell ref="B47:B51"/>
    <mergeCell ref="B37:B42"/>
    <mergeCell ref="B2:B3"/>
    <mergeCell ref="B4:B11"/>
    <mergeCell ref="B13:B14"/>
    <mergeCell ref="B24:B25"/>
    <mergeCell ref="B35:B36"/>
    <mergeCell ref="B45:B46"/>
    <mergeCell ref="B26:B33"/>
    <mergeCell ref="B15:B22"/>
    <mergeCell ref="B54:B55"/>
    <mergeCell ref="B62:B63"/>
    <mergeCell ref="D4:D10"/>
    <mergeCell ref="G10:J10"/>
    <mergeCell ref="K10:L10"/>
    <mergeCell ref="M10:O10"/>
    <mergeCell ref="P10:Q10"/>
    <mergeCell ref="S10:Z10"/>
    <mergeCell ref="G21:J21"/>
    <mergeCell ref="K21:L21"/>
    <mergeCell ref="M21:O21"/>
    <mergeCell ref="P21:Q21"/>
    <mergeCell ref="D15:D21"/>
    <mergeCell ref="S21:Z21"/>
    <mergeCell ref="G11:J11"/>
    <mergeCell ref="K11:L11"/>
    <mergeCell ref="M11:O11"/>
    <mergeCell ref="P11:Q11"/>
    <mergeCell ref="S11:Z11"/>
    <mergeCell ref="R13:R14"/>
    <mergeCell ref="S13:Z14"/>
    <mergeCell ref="S8:Z8"/>
    <mergeCell ref="S5:Z5"/>
    <mergeCell ref="S6:Z6"/>
    <mergeCell ref="S4:Z4"/>
    <mergeCell ref="P13:Q14"/>
    <mergeCell ref="P32:Q32"/>
    <mergeCell ref="S32:Z32"/>
    <mergeCell ref="G41:J41"/>
    <mergeCell ref="K41:L41"/>
    <mergeCell ref="M41:O41"/>
    <mergeCell ref="P41:Q41"/>
    <mergeCell ref="S41:Z41"/>
    <mergeCell ref="G50:J50"/>
    <mergeCell ref="K50:L50"/>
    <mergeCell ref="M50:O50"/>
    <mergeCell ref="P50:Q50"/>
    <mergeCell ref="S50:Z50"/>
    <mergeCell ref="G32:J32"/>
    <mergeCell ref="K32:L32"/>
    <mergeCell ref="M32:O32"/>
    <mergeCell ref="R45:R46"/>
    <mergeCell ref="S45:Z46"/>
    <mergeCell ref="G49:J49"/>
    <mergeCell ref="K49:L49"/>
    <mergeCell ref="M49:O49"/>
    <mergeCell ref="P49:Q49"/>
    <mergeCell ref="S49:Z49"/>
    <mergeCell ref="G52:J52"/>
    <mergeCell ref="K52:L52"/>
    <mergeCell ref="M52:O52"/>
    <mergeCell ref="P52:Q52"/>
    <mergeCell ref="S52:Z52"/>
    <mergeCell ref="P60:Q60"/>
    <mergeCell ref="S60:Z60"/>
    <mergeCell ref="D64:D71"/>
    <mergeCell ref="G71:J71"/>
    <mergeCell ref="K71:L71"/>
    <mergeCell ref="M71:O71"/>
    <mergeCell ref="P71:Q71"/>
    <mergeCell ref="S71:Z71"/>
    <mergeCell ref="P58:Q58"/>
    <mergeCell ref="S58:Z58"/>
    <mergeCell ref="G59:J59"/>
    <mergeCell ref="K59:L59"/>
    <mergeCell ref="M59:O59"/>
    <mergeCell ref="P59:Q59"/>
    <mergeCell ref="S59:Z59"/>
    <mergeCell ref="P69:Q69"/>
    <mergeCell ref="S69:Z69"/>
    <mergeCell ref="P70:Q70"/>
    <mergeCell ref="S70:Z70"/>
  </mergeCells>
  <phoneticPr fontId="6" type="noConversion"/>
  <hyperlinks>
    <hyperlink ref="M11" r:id="rId1" xr:uid="{7DDBD401-C28E-4C6C-B882-1F0F3C5697EF}"/>
    <hyperlink ref="M9" r:id="rId2" xr:uid="{362FB1E2-FEB5-4A7A-BB1E-5626AB9DB9EB}"/>
    <hyperlink ref="M15" r:id="rId3" xr:uid="{7873E3E4-D96E-4C10-AAD2-DE28E5094741}"/>
    <hyperlink ref="M16" r:id="rId4" xr:uid="{1D95FB8F-5D1F-4053-84B4-A1444B941F6A}"/>
    <hyperlink ref="M18" r:id="rId5" xr:uid="{9BCC297F-C47A-4CD2-A13D-BD29BB02D418}"/>
    <hyperlink ref="M19" r:id="rId6" xr:uid="{8479235C-F492-4D05-9613-7578A7ADB88A}"/>
    <hyperlink ref="M22" r:id="rId7" xr:uid="{03CE5422-CB5E-49C8-815E-85A088C81EB4}"/>
    <hyperlink ref="M26" r:id="rId8" xr:uid="{1F9F3BDC-6252-4343-9013-D715B339CCCC}"/>
    <hyperlink ref="M28" r:id="rId9" xr:uid="{5C851FC2-C3FF-4064-A9E9-1105FFC9D478}"/>
    <hyperlink ref="M30" r:id="rId10" xr:uid="{83F36367-00DE-4CBE-9BF9-E0B35A742ECF}"/>
    <hyperlink ref="M33" r:id="rId11" xr:uid="{7EB43E6F-982F-4F61-B988-86C7B0CB2AAD}"/>
    <hyperlink ref="M66" r:id="rId12" xr:uid="{2A3EB46B-CA86-454F-9540-8EA3E551817F}"/>
    <hyperlink ref="M67" r:id="rId13" xr:uid="{232DDCE1-99AE-4653-A616-7E8032FFF55F}"/>
    <hyperlink ref="M68" r:id="rId14" xr:uid="{77B003C0-D1E0-4F22-8FC8-02ADEE55BB9D}"/>
    <hyperlink ref="M69" r:id="rId15" xr:uid="{A31511A5-3ACF-4370-B010-07F4E16D6B92}"/>
    <hyperlink ref="M72" r:id="rId16" xr:uid="{72A88E67-3CD8-49A6-9B7D-BC03600BE999}"/>
    <hyperlink ref="M4" r:id="rId17" xr:uid="{E6C1151F-AFBC-4250-AA2F-E791DA79155F}"/>
    <hyperlink ref="M5" r:id="rId18" xr:uid="{D2146522-7D52-4497-949D-6CF8BECCEC91}"/>
    <hyperlink ref="M6" r:id="rId19" xr:uid="{E14B5D30-3D38-4466-8CDE-FE0DD5640BC8}"/>
    <hyperlink ref="M20" r:id="rId20" xr:uid="{57F96644-F004-4A8B-A4D9-9FE943E7394B}"/>
    <hyperlink ref="M27" r:id="rId21" xr:uid="{519EE897-08AE-4816-BC7E-E2D245A7EA47}"/>
    <hyperlink ref="M29" r:id="rId22" xr:uid="{9149EA23-C982-4C8F-B9E9-BAA4C7288A66}"/>
    <hyperlink ref="M31" r:id="rId23" xr:uid="{1CF21ECE-E867-4C57-83D5-AE0D53784C0A}"/>
    <hyperlink ref="M64" r:id="rId24" xr:uid="{C6C4E8D4-62A3-4364-AC7F-39A98532690B}"/>
    <hyperlink ref="M70" r:id="rId25" xr:uid="{7C9ACF95-61E7-4FC3-8BEE-376F80FFB1C5}"/>
    <hyperlink ref="M8" r:id="rId26" xr:uid="{29BDFEBB-BCDE-46C0-933F-DD625FEEBEAB}"/>
    <hyperlink ref="M37" r:id="rId27" xr:uid="{C750214A-486E-4AC0-8258-ACDA2AAFE7E4}"/>
    <hyperlink ref="M38" r:id="rId28" xr:uid="{719726B4-5C1B-46E4-AA56-31A9FF85834F}"/>
    <hyperlink ref="M52" r:id="rId29" xr:uid="{4D0CF1C0-766A-407D-93F6-0E3E0079C8AB}"/>
    <hyperlink ref="M47" r:id="rId30" xr:uid="{3B34AFC5-B508-4F2A-B9E5-43186B9DCC54}"/>
    <hyperlink ref="M48" r:id="rId31" xr:uid="{9D74D1CE-4EB6-4BFC-83D5-AF10041361E2}"/>
    <hyperlink ref="M50" r:id="rId32" xr:uid="{884CFDEF-2247-432C-A8A1-C6D439E1FD7A}"/>
    <hyperlink ref="M56" r:id="rId33" xr:uid="{F1F758C4-CB8E-4A35-9E84-51E246E34A95}"/>
    <hyperlink ref="M57" r:id="rId34" xr:uid="{7E1DDEF3-1B8F-4804-A59A-33BA16FDF98C}"/>
    <hyperlink ref="M58" r:id="rId35" xr:uid="{85F0AE77-4A63-46B8-8C21-2571425CD25F}"/>
    <hyperlink ref="M59" r:id="rId36" xr:uid="{F88809A1-F0F4-45D7-9221-4435E015FA6D}"/>
    <hyperlink ref="M39" r:id="rId37" xr:uid="{9752D147-3E98-473C-B7B1-B02D91D3F846}"/>
    <hyperlink ref="M41" r:id="rId38" xr:uid="{24311D94-B005-4429-B840-8A432A897CF7}"/>
    <hyperlink ref="M40" r:id="rId39" xr:uid="{77021D52-8C77-4C24-8A66-1B2291D4C9FC}"/>
  </hyperlinks>
  <pageMargins left="0.511811024" right="0.511811024" top="0.78740157499999996" bottom="0.78740157499999996" header="0.31496062000000002" footer="0.31496062000000002"/>
  <pageSetup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</vt:lpstr>
      <vt:lpstr>Fonte de Preços</vt:lpstr>
    </vt:vector>
  </TitlesOfParts>
  <Company>Ministerio da Infraestrutura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de Oliveira Santos do Nascimento</dc:creator>
  <cp:lastModifiedBy>Stefano Babinski Neto</cp:lastModifiedBy>
  <dcterms:created xsi:type="dcterms:W3CDTF">2025-05-13T13:34:59Z</dcterms:created>
  <dcterms:modified xsi:type="dcterms:W3CDTF">2026-05-21T20:24:19Z</dcterms:modified>
</cp:coreProperties>
</file>