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COLIC\SECC\SEI 2026\DISPENSA\ANÁLISE DE AR\"/>
    </mc:Choice>
  </mc:AlternateContent>
  <xr:revisionPtr revIDLastSave="0" documentId="13_ncr:1_{FCC53A73-5CEA-43DD-ABEF-9278AB17F1DA}" xr6:coauthVersionLast="47" xr6:coauthVersionMax="47" xr10:uidLastSave="{00000000-0000-0000-0000-000000000000}"/>
  <bookViews>
    <workbookView showVerticalScroll="0" showSheetTabs="0" xWindow="-120" yWindow="-120" windowWidth="29040" windowHeight="15720" xr2:uid="{8D7E4206-154B-4A52-B401-B75392DF12DC}"/>
  </bookViews>
  <sheets>
    <sheet name="Mapa Comparativo - SECO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26" i="1" l="1"/>
  <c r="Z26" i="1" s="1"/>
  <c r="V26" i="1"/>
  <c r="U26" i="1"/>
  <c r="P20" i="1"/>
</calcChain>
</file>

<file path=xl/sharedStrings.xml><?xml version="1.0" encoding="utf-8"?>
<sst xmlns="http://schemas.openxmlformats.org/spreadsheetml/2006/main" count="106" uniqueCount="74">
  <si>
    <t>EMPRESA</t>
  </si>
  <si>
    <t>CNPJ</t>
  </si>
  <si>
    <t>TELEFONE</t>
  </si>
  <si>
    <t>ITEM</t>
  </si>
  <si>
    <t>FONTE DE DADOS</t>
  </si>
  <si>
    <t>DESCRIÇÃO DO OBJETO</t>
  </si>
  <si>
    <t>E-MAIL/ENDEREÇO ELETRÔNICO</t>
  </si>
  <si>
    <t>FONTE</t>
  </si>
  <si>
    <t>Fornecedor</t>
  </si>
  <si>
    <t>UNIDADE DE MEDIDA</t>
  </si>
  <si>
    <t>Serviço de avaliação, análise e diagnóstico da qualidade do ar interior dos ambientes climatizados.</t>
  </si>
  <si>
    <t>Serviço</t>
  </si>
  <si>
    <t>DATAS</t>
  </si>
  <si>
    <t>06.164.913/0001-20</t>
  </si>
  <si>
    <t>ÓRGÃO/MODALIDADE/UASG</t>
  </si>
  <si>
    <t>GHS INDÚSTRIA E SERVIÇOS LTDA</t>
  </si>
  <si>
    <t>01.797.423/0001-47</t>
  </si>
  <si>
    <t>PLANILHA COMPARATIVA DE PREÇOS</t>
  </si>
  <si>
    <t>Variância</t>
  </si>
  <si>
    <t>Metodologia Utilizada</t>
  </si>
  <si>
    <t>RESULTADO</t>
  </si>
  <si>
    <t>R.1</t>
  </si>
  <si>
    <t>R.2</t>
  </si>
  <si>
    <t>R.3</t>
  </si>
  <si>
    <t>R.4</t>
  </si>
  <si>
    <t>R.5</t>
  </si>
  <si>
    <t>R.6</t>
  </si>
  <si>
    <t>R.7</t>
  </si>
  <si>
    <t>R.8</t>
  </si>
  <si>
    <t>R.9</t>
  </si>
  <si>
    <t>adm@rtcservicos.com.br</t>
  </si>
  <si>
    <t>(21) 3527-3889</t>
  </si>
  <si>
    <t>44.428.382/0001-24</t>
  </si>
  <si>
    <t>42.287.352/0001-10</t>
  </si>
  <si>
    <t>Proposta Comercial adquirida pela área demandante</t>
  </si>
  <si>
    <t>Valor Médio Unitário</t>
  </si>
  <si>
    <t>Valor Final Total</t>
  </si>
  <si>
    <t>Adm. Pública</t>
  </si>
  <si>
    <t>VIGÊNCIA</t>
  </si>
  <si>
    <t>QTD. DE AMOSTRAS</t>
  </si>
  <si>
    <t>Valor Final Unitário</t>
  </si>
  <si>
    <t>Dispensa nº 90007/2025 UASG: 390004 - Ministério dos Transportes</t>
  </si>
  <si>
    <t>hidromicaanalises@gmail.com</t>
  </si>
  <si>
    <t>(74) 99133-1927</t>
  </si>
  <si>
    <t>RTC SERVIÇOS DE MANUTENÇÃO LTDA</t>
  </si>
  <si>
    <t>R.10</t>
  </si>
  <si>
    <t>R.11</t>
  </si>
  <si>
    <t>GHS INDUSTRIA E SERVIÇOS LTDA</t>
  </si>
  <si>
    <t xml:space="preserve"> 01.797.423/0001-47</t>
  </si>
  <si>
    <t>AMBIENTALIS ANÁLISES DE AMBIENTES LTDA</t>
  </si>
  <si>
    <t>Dispensa nº 3/2026 UASG: 80020 - Tribunal Regional do Trabalho 18ª Região/GO</t>
  </si>
  <si>
    <t xml:space="preserve">Dispensa nº 90017/2024 UASG: 070023 - Tribunal Regional Eleitoral/GO </t>
  </si>
  <si>
    <t>Pregão 20.2022 UASG: 080009 - Tribunal Regional do Trabalho 1ª Região/RJ</t>
  </si>
  <si>
    <t>(21) 2471-596</t>
  </si>
  <si>
    <t>Pregão 90038/2024 UASG: 155910 - Hospital Universtitário Monsenhor B. de Carvalho</t>
  </si>
  <si>
    <t>Pregão 90246.2024 UASG: 254445 - Fundação Oswaldo Cruz</t>
  </si>
  <si>
    <t xml:space="preserve">Pregão 90076.2025 UASG: 120072 - Ministério da Defesa </t>
  </si>
  <si>
    <t>R.12</t>
  </si>
  <si>
    <t xml:space="preserve"> fernando.souza@transportes.gov.br</t>
  </si>
  <si>
    <t>(61) 2029-7309</t>
  </si>
  <si>
    <t>HIDROQUÍMICA LABORATÓRIO E CONSULT. LTDA</t>
  </si>
  <si>
    <t>Pregão 05.2021 UASG: 170607 -MGI - 4º Termo Aditivo de Prorrogação</t>
  </si>
  <si>
    <t>VALOR UNITÁRIO</t>
  </si>
  <si>
    <t>HOMOLOGAÇÃO / PROPOSTAS</t>
  </si>
  <si>
    <r>
      <rPr>
        <u/>
        <sz val="11"/>
        <color theme="1"/>
        <rFont val="Calibri"/>
        <family val="2"/>
        <scheme val="minor"/>
      </rPr>
      <t>Objeto:</t>
    </r>
    <r>
      <rPr>
        <sz val="11"/>
        <color theme="1"/>
        <rFont val="Calibri"/>
        <family val="2"/>
        <scheme val="minor"/>
      </rPr>
      <t xml:space="preserve"> Análise e qualidade do ar.</t>
    </r>
  </si>
  <si>
    <r>
      <rPr>
        <u/>
        <sz val="11"/>
        <color theme="1"/>
        <rFont val="Calibri"/>
        <family val="2"/>
        <scheme val="minor"/>
      </rPr>
      <t>Identificação do agente responsável pela cotação</t>
    </r>
    <r>
      <rPr>
        <sz val="11"/>
        <color theme="1"/>
        <rFont val="Calibri"/>
        <family val="2"/>
        <scheme val="minor"/>
      </rPr>
      <t>: Stefano Babinski Neto - Chefe do SECOP/DILIC</t>
    </r>
  </si>
  <si>
    <r>
      <rPr>
        <u/>
        <sz val="11"/>
        <color theme="1"/>
        <rFont val="Calibri"/>
        <family val="2"/>
        <scheme val="minor"/>
      </rPr>
      <t>Legislação Utilizada</t>
    </r>
    <r>
      <rPr>
        <sz val="11"/>
        <color theme="1"/>
        <rFont val="Calibri"/>
        <family val="2"/>
        <scheme val="minor"/>
      </rPr>
      <t>: Instrução Normativa 65/2021 SEGES/ME</t>
    </r>
  </si>
  <si>
    <r>
      <rPr>
        <b/>
        <sz val="11"/>
        <color theme="1"/>
        <rFont val="Calibri"/>
        <family val="2"/>
        <scheme val="minor"/>
      </rPr>
      <t>MINISTÉRIO DOS TRANSPORTES</t>
    </r>
    <r>
      <rPr>
        <sz val="11"/>
        <color theme="1"/>
        <rFont val="Calibri"/>
        <family val="2"/>
        <scheme val="minor"/>
      </rPr>
      <t xml:space="preserve">
SECRETARIA EXECUTIVA
SUBSECRETARIA DE PLANEJAMENTO, ORÇAMENTO E ADMINISTRAÇÃO
COORDENAÇÃO DE LICITAÇÕES E CONTRATOS
DIVISÃO DE LICITAÇÕES E CONTRATOS
SERVIÇO DE PESQUISA DE PREÇOS E COMPRAS DIRETAS</t>
    </r>
  </si>
  <si>
    <t>magnoaugusto@ghsbrasil.com</t>
  </si>
  <si>
    <t xml:space="preserve">magnoaugusto@ghsbrasil.com </t>
  </si>
  <si>
    <r>
      <rPr>
        <u/>
        <sz val="11"/>
        <color theme="1"/>
        <rFont val="Calibri"/>
        <family val="2"/>
        <scheme val="minor"/>
      </rPr>
      <t>Processo:</t>
    </r>
    <r>
      <rPr>
        <sz val="11"/>
        <color theme="1"/>
        <rFont val="Calibri"/>
        <family val="2"/>
        <scheme val="minor"/>
      </rPr>
      <t xml:space="preserve"> n° 50000.004853/2026-36</t>
    </r>
  </si>
  <si>
    <r>
      <rPr>
        <b/>
        <u/>
        <sz val="11"/>
        <color theme="1"/>
        <rFont val="Calibri"/>
        <family val="2"/>
        <scheme val="minor"/>
      </rPr>
      <t>Média Aritmética</t>
    </r>
    <r>
      <rPr>
        <sz val="11"/>
        <color theme="1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>Amostra de preços se apresenta homogênea após o saneamento amostral</t>
    </r>
  </si>
  <si>
    <t>Elementos de amostra excluídos por serem considerados inexequíveis ou excessivamente elevados quando comparados com os próprios valores da série de amostra.</t>
  </si>
  <si>
    <t>Pregão nº 90002/2024 - UASG - 550025 - MDS - Reajuste de Preços fev. de 24 a jan. de 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</si>
</sst>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49">
    <xf numFmtId="0" fontId="0" fillId="0" borderId="0" xfId="0"/>
    <xf numFmtId="9" fontId="0" fillId="0" borderId="1" xfId="2" applyFont="1" applyBorder="1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44" fontId="0" fillId="0" borderId="1" xfId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44" fontId="1" fillId="0" borderId="1" xfId="0" applyNumberFormat="1" applyFont="1" applyBorder="1" applyAlignment="1">
      <alignment horizontal="center" vertical="center"/>
    </xf>
    <xf numFmtId="44" fontId="3" fillId="0" borderId="1" xfId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44" fontId="0" fillId="6" borderId="1" xfId="1" applyFont="1" applyFill="1" applyBorder="1" applyAlignment="1">
      <alignment horizontal="center" vertical="center"/>
    </xf>
    <xf numFmtId="44" fontId="0" fillId="5" borderId="1" xfId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0" xfId="0" applyFont="1"/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14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center" vertical="center"/>
    </xf>
    <xf numFmtId="14" fontId="0" fillId="6" borderId="1" xfId="0" applyNumberFormat="1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left" vertical="center" wrapText="1"/>
    </xf>
    <xf numFmtId="0" fontId="0" fillId="6" borderId="1" xfId="0" applyFont="1" applyFill="1" applyBorder="1" applyAlignment="1">
      <alignment vertical="center" wrapText="1"/>
    </xf>
    <xf numFmtId="0" fontId="0" fillId="6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 wrapText="1"/>
    </xf>
    <xf numFmtId="44" fontId="0" fillId="0" borderId="1" xfId="0" applyNumberFormat="1" applyFont="1" applyBorder="1" applyAlignment="1">
      <alignment horizontal="center" vertical="center"/>
    </xf>
    <xf numFmtId="44" fontId="0" fillId="0" borderId="1" xfId="0" applyNumberFormat="1" applyFont="1" applyBorder="1" applyAlignment="1">
      <alignment horizontal="center" vertical="center" wrapText="1"/>
    </xf>
    <xf numFmtId="44" fontId="0" fillId="0" borderId="0" xfId="0" applyNumberFormat="1" applyFont="1"/>
    <xf numFmtId="0" fontId="5" fillId="0" borderId="1" xfId="3" applyFont="1" applyFill="1" applyBorder="1" applyAlignment="1">
      <alignment horizontal="center" vertical="center"/>
    </xf>
    <xf numFmtId="0" fontId="5" fillId="6" borderId="1" xfId="3" applyFont="1" applyFill="1" applyBorder="1" applyAlignment="1">
      <alignment horizontal="center" vertical="center"/>
    </xf>
    <xf numFmtId="0" fontId="0" fillId="5" borderId="0" xfId="0" applyFont="1" applyFill="1" applyBorder="1" applyAlignment="1">
      <alignment horizontal="left" vertical="center" wrapText="1"/>
    </xf>
  </cellXfs>
  <cellStyles count="4">
    <cellStyle name="Hiperlink" xfId="3" builtinId="8"/>
    <cellStyle name="Moeda" xfId="1" builtinId="4"/>
    <cellStyle name="Normal" xfId="0" builtinId="0"/>
    <cellStyle name="Porcentagem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45124</xdr:colOff>
      <xdr:row>0</xdr:row>
      <xdr:rowOff>226869</xdr:rowOff>
    </xdr:from>
    <xdr:to>
      <xdr:col>0</xdr:col>
      <xdr:colOff>666750</xdr:colOff>
      <xdr:row>0</xdr:row>
      <xdr:rowOff>943424</xdr:rowOff>
    </xdr:to>
    <xdr:pic>
      <xdr:nvPicPr>
        <xdr:cNvPr id="2" name="Imagem 1" descr="Brasão da República | Instituto de Artes">
          <a:extLst>
            <a:ext uri="{FF2B5EF4-FFF2-40B4-BE49-F238E27FC236}">
              <a16:creationId xmlns:a16="http://schemas.microsoft.com/office/drawing/2014/main" id="{D7CA2EE6-3135-4491-BE60-876AEBAAB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124" y="226869"/>
          <a:ext cx="621626" cy="7165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magnoaugusto@ghsbrasil.com" TargetMode="External"/><Relationship Id="rId13" Type="http://schemas.openxmlformats.org/officeDocument/2006/relationships/drawing" Target="../drawings/drawing1.xml"/><Relationship Id="rId3" Type="http://schemas.openxmlformats.org/officeDocument/2006/relationships/hyperlink" Target="mailto:adm@rtcservicos.com.br" TargetMode="External"/><Relationship Id="rId7" Type="http://schemas.openxmlformats.org/officeDocument/2006/relationships/hyperlink" Target="mailto:adm@rtcservicos.com.br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mailto:hidromicaanalises@gmail.com" TargetMode="External"/><Relationship Id="rId1" Type="http://schemas.openxmlformats.org/officeDocument/2006/relationships/hyperlink" Target="mailto:hidromicaanalises@gmail.com" TargetMode="External"/><Relationship Id="rId6" Type="http://schemas.openxmlformats.org/officeDocument/2006/relationships/hyperlink" Target="mailto:magnoaugusto@ghsbrasil.com" TargetMode="External"/><Relationship Id="rId11" Type="http://schemas.openxmlformats.org/officeDocument/2006/relationships/hyperlink" Target="mailto:magnoaugusto@ghsbrasil.com" TargetMode="External"/><Relationship Id="rId5" Type="http://schemas.openxmlformats.org/officeDocument/2006/relationships/hyperlink" Target="mailto:magnoaugusto@ghsbrasil.com" TargetMode="External"/><Relationship Id="rId10" Type="http://schemas.openxmlformats.org/officeDocument/2006/relationships/hyperlink" Target="mailto:adm@rtcservicos.com.br" TargetMode="External"/><Relationship Id="rId4" Type="http://schemas.openxmlformats.org/officeDocument/2006/relationships/hyperlink" Target="mailto:hidromicaanalises@gmail.com" TargetMode="External"/><Relationship Id="rId9" Type="http://schemas.openxmlformats.org/officeDocument/2006/relationships/hyperlink" Target="mailto:adm@rtcservicos.com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CB99F-7B1F-41B5-BD29-7792BB8BC55B}">
  <dimension ref="A1:Z36"/>
  <sheetViews>
    <sheetView tabSelected="1" topLeftCell="A3" zoomScale="90" zoomScaleNormal="90" workbookViewId="0">
      <selection activeCell="A30" sqref="A30"/>
    </sheetView>
  </sheetViews>
  <sheetFormatPr defaultColWidth="10.7109375" defaultRowHeight="14.25" customHeight="1" x14ac:dyDescent="0.25"/>
  <cols>
    <col min="1" max="1" width="10.7109375" style="22"/>
    <col min="2" max="2" width="13.7109375" style="22" customWidth="1"/>
    <col min="3" max="3" width="17.140625" style="22" customWidth="1"/>
    <col min="4" max="4" width="13.42578125" style="22" customWidth="1"/>
    <col min="5" max="5" width="11.85546875" style="22" customWidth="1"/>
    <col min="6" max="6" width="6.42578125" style="22" customWidth="1"/>
    <col min="7" max="17" width="11.85546875" style="22" customWidth="1"/>
    <col min="18" max="18" width="12.85546875" style="22" customWidth="1"/>
    <col min="19" max="26" width="13.42578125" style="22" customWidth="1"/>
    <col min="27" max="16384" width="10.7109375" style="22"/>
  </cols>
  <sheetData>
    <row r="1" spans="1:23" ht="95.25" customHeight="1" x14ac:dyDescent="0.25">
      <c r="B1" s="23" t="s">
        <v>67</v>
      </c>
      <c r="C1" s="23"/>
      <c r="D1" s="23"/>
      <c r="E1" s="23"/>
      <c r="F1" s="23"/>
      <c r="G1" s="23"/>
      <c r="H1" s="23"/>
      <c r="I1" s="23"/>
      <c r="J1" s="23"/>
      <c r="K1" s="24"/>
      <c r="L1" s="24"/>
      <c r="M1" s="24"/>
      <c r="N1" s="24"/>
      <c r="O1" s="24"/>
      <c r="P1" s="24"/>
      <c r="Q1" s="24"/>
      <c r="R1" s="24"/>
    </row>
    <row r="2" spans="1:23" ht="20.25" customHeight="1" x14ac:dyDescent="0.25">
      <c r="A2" s="25" t="s">
        <v>70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</row>
    <row r="3" spans="1:23" ht="20.25" customHeight="1" x14ac:dyDescent="0.25">
      <c r="A3" s="25" t="s">
        <v>64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</row>
    <row r="4" spans="1:23" ht="20.25" customHeight="1" x14ac:dyDescent="0.25">
      <c r="A4" s="25" t="s">
        <v>65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</row>
    <row r="5" spans="1:23" ht="20.25" customHeight="1" x14ac:dyDescent="0.25">
      <c r="A5" s="25" t="s">
        <v>66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</row>
    <row r="6" spans="1:23" ht="15" x14ac:dyDescent="0.25"/>
    <row r="7" spans="1:23" ht="21.75" customHeight="1" x14ac:dyDescent="0.25">
      <c r="A7" s="12" t="s">
        <v>4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</row>
    <row r="8" spans="1:23" ht="18.75" customHeight="1" x14ac:dyDescent="0.25">
      <c r="A8" s="12" t="s">
        <v>20</v>
      </c>
      <c r="B8" s="12" t="s">
        <v>7</v>
      </c>
      <c r="C8" s="19" t="s">
        <v>12</v>
      </c>
      <c r="D8" s="19"/>
      <c r="E8" s="12" t="s">
        <v>0</v>
      </c>
      <c r="F8" s="12"/>
      <c r="G8" s="12"/>
      <c r="H8" s="12"/>
      <c r="I8" s="12" t="s">
        <v>1</v>
      </c>
      <c r="J8" s="12"/>
      <c r="K8" s="12" t="s">
        <v>6</v>
      </c>
      <c r="L8" s="12"/>
      <c r="M8" s="12"/>
      <c r="N8" s="12" t="s">
        <v>2</v>
      </c>
      <c r="O8" s="12"/>
      <c r="P8" s="19" t="s">
        <v>62</v>
      </c>
      <c r="Q8" s="13" t="s">
        <v>14</v>
      </c>
      <c r="R8" s="14"/>
      <c r="S8" s="14"/>
      <c r="T8" s="14"/>
      <c r="U8" s="14"/>
      <c r="V8" s="14"/>
      <c r="W8" s="15"/>
    </row>
    <row r="9" spans="1:23" ht="31.5" customHeight="1" x14ac:dyDescent="0.25">
      <c r="A9" s="12"/>
      <c r="B9" s="12"/>
      <c r="C9" s="4" t="s">
        <v>63</v>
      </c>
      <c r="D9" s="4" t="s">
        <v>38</v>
      </c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6"/>
      <c r="R9" s="17"/>
      <c r="S9" s="17"/>
      <c r="T9" s="17"/>
      <c r="U9" s="17"/>
      <c r="V9" s="17"/>
      <c r="W9" s="18"/>
    </row>
    <row r="10" spans="1:23" ht="21.75" customHeight="1" x14ac:dyDescent="0.25">
      <c r="A10" s="26" t="s">
        <v>21</v>
      </c>
      <c r="B10" s="27" t="s">
        <v>37</v>
      </c>
      <c r="C10" s="28">
        <v>45633</v>
      </c>
      <c r="D10" s="28">
        <v>47459</v>
      </c>
      <c r="E10" s="29" t="s">
        <v>44</v>
      </c>
      <c r="F10" s="29"/>
      <c r="G10" s="29"/>
      <c r="H10" s="29"/>
      <c r="I10" s="30" t="s">
        <v>32</v>
      </c>
      <c r="J10" s="30"/>
      <c r="K10" s="46" t="s">
        <v>30</v>
      </c>
      <c r="L10" s="46"/>
      <c r="M10" s="46"/>
      <c r="N10" s="30" t="s">
        <v>31</v>
      </c>
      <c r="O10" s="30"/>
      <c r="P10" s="2">
        <v>512.79</v>
      </c>
      <c r="Q10" s="21" t="s">
        <v>73</v>
      </c>
      <c r="R10" s="21"/>
      <c r="S10" s="21"/>
      <c r="T10" s="21"/>
      <c r="U10" s="21"/>
      <c r="V10" s="21"/>
      <c r="W10" s="21"/>
    </row>
    <row r="11" spans="1:23" ht="21.75" customHeight="1" x14ac:dyDescent="0.25">
      <c r="A11" s="26" t="s">
        <v>22</v>
      </c>
      <c r="B11" s="27"/>
      <c r="C11" s="28">
        <v>45776</v>
      </c>
      <c r="D11" s="28">
        <v>46141</v>
      </c>
      <c r="E11" s="29" t="s">
        <v>60</v>
      </c>
      <c r="F11" s="29"/>
      <c r="G11" s="29"/>
      <c r="H11" s="29"/>
      <c r="I11" s="30" t="s">
        <v>33</v>
      </c>
      <c r="J11" s="30"/>
      <c r="K11" s="46" t="s">
        <v>42</v>
      </c>
      <c r="L11" s="46"/>
      <c r="M11" s="46"/>
      <c r="N11" s="30" t="s">
        <v>43</v>
      </c>
      <c r="O11" s="30"/>
      <c r="P11" s="2">
        <v>95</v>
      </c>
      <c r="Q11" s="21" t="s">
        <v>41</v>
      </c>
      <c r="R11" s="21"/>
      <c r="S11" s="21"/>
      <c r="T11" s="21"/>
      <c r="U11" s="21"/>
      <c r="V11" s="21"/>
      <c r="W11" s="21"/>
    </row>
    <row r="12" spans="1:23" ht="21.75" customHeight="1" x14ac:dyDescent="0.25">
      <c r="A12" s="26" t="s">
        <v>23</v>
      </c>
      <c r="B12" s="27"/>
      <c r="C12" s="28">
        <v>46051</v>
      </c>
      <c r="D12" s="28">
        <v>46416</v>
      </c>
      <c r="E12" s="29" t="s">
        <v>44</v>
      </c>
      <c r="F12" s="29"/>
      <c r="G12" s="29"/>
      <c r="H12" s="29"/>
      <c r="I12" s="30" t="s">
        <v>32</v>
      </c>
      <c r="J12" s="30"/>
      <c r="K12" s="46" t="s">
        <v>30</v>
      </c>
      <c r="L12" s="46"/>
      <c r="M12" s="46"/>
      <c r="N12" s="30" t="s">
        <v>31</v>
      </c>
      <c r="O12" s="30"/>
      <c r="P12" s="2">
        <v>142</v>
      </c>
      <c r="Q12" s="21" t="s">
        <v>50</v>
      </c>
      <c r="R12" s="21"/>
      <c r="S12" s="21"/>
      <c r="T12" s="21"/>
      <c r="U12" s="21"/>
      <c r="V12" s="21"/>
      <c r="W12" s="21"/>
    </row>
    <row r="13" spans="1:23" ht="21.75" customHeight="1" x14ac:dyDescent="0.25">
      <c r="A13" s="26" t="s">
        <v>24</v>
      </c>
      <c r="B13" s="27"/>
      <c r="C13" s="31">
        <v>45553</v>
      </c>
      <c r="D13" s="31">
        <v>46283</v>
      </c>
      <c r="E13" s="29" t="s">
        <v>60</v>
      </c>
      <c r="F13" s="29"/>
      <c r="G13" s="29"/>
      <c r="H13" s="29"/>
      <c r="I13" s="30" t="s">
        <v>33</v>
      </c>
      <c r="J13" s="30"/>
      <c r="K13" s="46" t="s">
        <v>42</v>
      </c>
      <c r="L13" s="46"/>
      <c r="M13" s="46"/>
      <c r="N13" s="30" t="s">
        <v>43</v>
      </c>
      <c r="O13" s="30"/>
      <c r="P13" s="10">
        <v>143.51</v>
      </c>
      <c r="Q13" s="32" t="s">
        <v>51</v>
      </c>
      <c r="R13" s="32"/>
      <c r="S13" s="32"/>
      <c r="T13" s="32"/>
      <c r="U13" s="32"/>
      <c r="V13" s="32"/>
      <c r="W13" s="32"/>
    </row>
    <row r="14" spans="1:23" ht="21.75" customHeight="1" x14ac:dyDescent="0.25">
      <c r="A14" s="26" t="s">
        <v>25</v>
      </c>
      <c r="B14" s="27"/>
      <c r="C14" s="31">
        <v>44273</v>
      </c>
      <c r="D14" s="31">
        <v>46464</v>
      </c>
      <c r="E14" s="33" t="s">
        <v>15</v>
      </c>
      <c r="F14" s="33"/>
      <c r="G14" s="33"/>
      <c r="H14" s="33"/>
      <c r="I14" s="34" t="s">
        <v>16</v>
      </c>
      <c r="J14" s="34"/>
      <c r="K14" s="47" t="s">
        <v>68</v>
      </c>
      <c r="L14" s="47"/>
      <c r="M14" s="47"/>
      <c r="N14" s="34" t="s">
        <v>53</v>
      </c>
      <c r="O14" s="34"/>
      <c r="P14" s="10">
        <v>221.87</v>
      </c>
      <c r="Q14" s="32" t="s">
        <v>61</v>
      </c>
      <c r="R14" s="32"/>
      <c r="S14" s="32"/>
      <c r="T14" s="32"/>
      <c r="U14" s="32"/>
      <c r="V14" s="32"/>
      <c r="W14" s="32"/>
    </row>
    <row r="15" spans="1:23" ht="21.75" customHeight="1" x14ac:dyDescent="0.25">
      <c r="A15" s="26" t="s">
        <v>26</v>
      </c>
      <c r="B15" s="27"/>
      <c r="C15" s="31">
        <v>44753</v>
      </c>
      <c r="D15" s="31">
        <v>46578</v>
      </c>
      <c r="E15" s="33" t="s">
        <v>15</v>
      </c>
      <c r="F15" s="33"/>
      <c r="G15" s="33"/>
      <c r="H15" s="33"/>
      <c r="I15" s="34" t="s">
        <v>16</v>
      </c>
      <c r="J15" s="34"/>
      <c r="K15" s="47" t="s">
        <v>68</v>
      </c>
      <c r="L15" s="47"/>
      <c r="M15" s="47"/>
      <c r="N15" s="34" t="s">
        <v>53</v>
      </c>
      <c r="O15" s="34"/>
      <c r="P15" s="10">
        <v>160</v>
      </c>
      <c r="Q15" s="32" t="s">
        <v>52</v>
      </c>
      <c r="R15" s="32"/>
      <c r="S15" s="32"/>
      <c r="T15" s="32"/>
      <c r="U15" s="32"/>
      <c r="V15" s="32"/>
      <c r="W15" s="32"/>
    </row>
    <row r="16" spans="1:23" ht="21.75" customHeight="1" x14ac:dyDescent="0.25">
      <c r="A16" s="26" t="s">
        <v>27</v>
      </c>
      <c r="B16" s="27"/>
      <c r="C16" s="31">
        <v>45785</v>
      </c>
      <c r="D16" s="31">
        <v>46150</v>
      </c>
      <c r="E16" s="29" t="s">
        <v>44</v>
      </c>
      <c r="F16" s="29"/>
      <c r="G16" s="29"/>
      <c r="H16" s="29"/>
      <c r="I16" s="30" t="s">
        <v>32</v>
      </c>
      <c r="J16" s="30"/>
      <c r="K16" s="46" t="s">
        <v>30</v>
      </c>
      <c r="L16" s="46"/>
      <c r="M16" s="46"/>
      <c r="N16" s="30" t="s">
        <v>31</v>
      </c>
      <c r="O16" s="30"/>
      <c r="P16" s="10">
        <v>256.5</v>
      </c>
      <c r="Q16" s="32" t="s">
        <v>54</v>
      </c>
      <c r="R16" s="32"/>
      <c r="S16" s="32"/>
      <c r="T16" s="32"/>
      <c r="U16" s="32"/>
      <c r="V16" s="32"/>
      <c r="W16" s="32"/>
    </row>
    <row r="17" spans="1:26" ht="21.75" customHeight="1" x14ac:dyDescent="0.25">
      <c r="A17" s="26" t="s">
        <v>28</v>
      </c>
      <c r="B17" s="27"/>
      <c r="C17" s="31">
        <v>45595</v>
      </c>
      <c r="D17" s="31">
        <v>46325</v>
      </c>
      <c r="E17" s="33" t="s">
        <v>15</v>
      </c>
      <c r="F17" s="33"/>
      <c r="G17" s="33"/>
      <c r="H17" s="33"/>
      <c r="I17" s="34" t="s">
        <v>16</v>
      </c>
      <c r="J17" s="34"/>
      <c r="K17" s="47" t="s">
        <v>68</v>
      </c>
      <c r="L17" s="47"/>
      <c r="M17" s="47"/>
      <c r="N17" s="34" t="s">
        <v>53</v>
      </c>
      <c r="O17" s="34"/>
      <c r="P17" s="10">
        <v>231.5</v>
      </c>
      <c r="Q17" s="32" t="s">
        <v>55</v>
      </c>
      <c r="R17" s="32"/>
      <c r="S17" s="32"/>
      <c r="T17" s="32"/>
      <c r="U17" s="32"/>
      <c r="V17" s="32"/>
      <c r="W17" s="32"/>
    </row>
    <row r="18" spans="1:26" ht="21.75" customHeight="1" x14ac:dyDescent="0.25">
      <c r="A18" s="26" t="s">
        <v>29</v>
      </c>
      <c r="B18" s="27"/>
      <c r="C18" s="31">
        <v>45943</v>
      </c>
      <c r="D18" s="31">
        <v>46308</v>
      </c>
      <c r="E18" s="29" t="s">
        <v>44</v>
      </c>
      <c r="F18" s="29"/>
      <c r="G18" s="29"/>
      <c r="H18" s="29"/>
      <c r="I18" s="30" t="s">
        <v>32</v>
      </c>
      <c r="J18" s="30"/>
      <c r="K18" s="46" t="s">
        <v>30</v>
      </c>
      <c r="L18" s="46"/>
      <c r="M18" s="46"/>
      <c r="N18" s="30" t="s">
        <v>31</v>
      </c>
      <c r="O18" s="30"/>
      <c r="P18" s="10">
        <v>269</v>
      </c>
      <c r="Q18" s="32" t="s">
        <v>56</v>
      </c>
      <c r="R18" s="32"/>
      <c r="S18" s="32"/>
      <c r="T18" s="32"/>
      <c r="U18" s="32"/>
      <c r="V18" s="32"/>
      <c r="W18" s="32"/>
    </row>
    <row r="19" spans="1:26" ht="21.75" customHeight="1" x14ac:dyDescent="0.25">
      <c r="A19" s="26" t="s">
        <v>45</v>
      </c>
      <c r="B19" s="35" t="s">
        <v>8</v>
      </c>
      <c r="C19" s="31">
        <v>46092</v>
      </c>
      <c r="D19" s="31">
        <v>46153</v>
      </c>
      <c r="E19" s="29" t="s">
        <v>47</v>
      </c>
      <c r="F19" s="29"/>
      <c r="G19" s="29"/>
      <c r="H19" s="29"/>
      <c r="I19" s="30" t="s">
        <v>48</v>
      </c>
      <c r="J19" s="30"/>
      <c r="K19" s="47" t="s">
        <v>69</v>
      </c>
      <c r="L19" s="47"/>
      <c r="M19" s="47"/>
      <c r="N19" s="34" t="s">
        <v>53</v>
      </c>
      <c r="O19" s="34"/>
      <c r="P19" s="10">
        <v>250</v>
      </c>
      <c r="Q19" s="36" t="s">
        <v>34</v>
      </c>
      <c r="R19" s="36"/>
      <c r="S19" s="36"/>
      <c r="T19" s="36"/>
      <c r="U19" s="36"/>
      <c r="V19" s="36"/>
      <c r="W19" s="36"/>
    </row>
    <row r="20" spans="1:26" ht="21.75" customHeight="1" x14ac:dyDescent="0.25">
      <c r="A20" s="26" t="s">
        <v>46</v>
      </c>
      <c r="B20" s="35"/>
      <c r="C20" s="28">
        <v>46093</v>
      </c>
      <c r="D20" s="28">
        <v>46185</v>
      </c>
      <c r="E20" s="29" t="s">
        <v>49</v>
      </c>
      <c r="F20" s="29"/>
      <c r="G20" s="29"/>
      <c r="H20" s="29"/>
      <c r="I20" s="30" t="s">
        <v>13</v>
      </c>
      <c r="J20" s="30"/>
      <c r="K20" s="46" t="s">
        <v>58</v>
      </c>
      <c r="L20" s="46"/>
      <c r="M20" s="46"/>
      <c r="N20" s="30" t="s">
        <v>59</v>
      </c>
      <c r="O20" s="30"/>
      <c r="P20" s="2">
        <f>9600/52</f>
        <v>184.61538461538461</v>
      </c>
      <c r="Q20" s="36" t="s">
        <v>34</v>
      </c>
      <c r="R20" s="36"/>
      <c r="S20" s="36"/>
      <c r="T20" s="36"/>
      <c r="U20" s="36"/>
      <c r="V20" s="36"/>
      <c r="W20" s="36"/>
    </row>
    <row r="21" spans="1:26" ht="21.75" customHeight="1" x14ac:dyDescent="0.25">
      <c r="A21" s="26" t="s">
        <v>57</v>
      </c>
      <c r="B21" s="35"/>
      <c r="C21" s="28">
        <v>46104</v>
      </c>
      <c r="D21" s="28">
        <v>46165</v>
      </c>
      <c r="E21" s="29" t="s">
        <v>60</v>
      </c>
      <c r="F21" s="29"/>
      <c r="G21" s="29"/>
      <c r="H21" s="29"/>
      <c r="I21" s="30" t="s">
        <v>33</v>
      </c>
      <c r="J21" s="30"/>
      <c r="K21" s="46" t="s">
        <v>42</v>
      </c>
      <c r="L21" s="46"/>
      <c r="M21" s="46"/>
      <c r="N21" s="30" t="s">
        <v>43</v>
      </c>
      <c r="O21" s="30"/>
      <c r="P21" s="2">
        <v>300</v>
      </c>
      <c r="Q21" s="37" t="s">
        <v>34</v>
      </c>
      <c r="R21" s="38"/>
      <c r="S21" s="38"/>
      <c r="T21" s="38"/>
      <c r="U21" s="38"/>
      <c r="V21" s="38"/>
      <c r="W21" s="39"/>
    </row>
    <row r="22" spans="1:26" ht="15" x14ac:dyDescent="0.25"/>
    <row r="23" spans="1:26" s="40" customFormat="1" ht="20.25" customHeight="1" x14ac:dyDescent="0.25">
      <c r="A23" s="12" t="s">
        <v>17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 spans="1:26" s="40" customFormat="1" ht="20.25" customHeight="1" x14ac:dyDescent="0.25">
      <c r="A24" s="12" t="s">
        <v>3</v>
      </c>
      <c r="B24" s="12" t="s">
        <v>5</v>
      </c>
      <c r="C24" s="12"/>
      <c r="D24" s="12"/>
      <c r="E24" s="12"/>
      <c r="F24" s="12"/>
      <c r="G24" s="19" t="s">
        <v>9</v>
      </c>
      <c r="H24" s="19" t="s">
        <v>39</v>
      </c>
      <c r="I24" s="12" t="s">
        <v>4</v>
      </c>
      <c r="J24" s="12"/>
      <c r="K24" s="12"/>
      <c r="L24" s="12"/>
      <c r="M24" s="12"/>
      <c r="N24" s="12"/>
      <c r="O24" s="12"/>
      <c r="P24" s="12"/>
      <c r="Q24" s="12"/>
      <c r="R24" s="9"/>
      <c r="S24" s="9"/>
      <c r="T24" s="9"/>
      <c r="U24" s="19" t="s">
        <v>35</v>
      </c>
      <c r="V24" s="19" t="s">
        <v>18</v>
      </c>
      <c r="W24" s="19" t="s">
        <v>19</v>
      </c>
      <c r="X24" s="19"/>
      <c r="Y24" s="19" t="s">
        <v>40</v>
      </c>
      <c r="Z24" s="19" t="s">
        <v>36</v>
      </c>
    </row>
    <row r="25" spans="1:26" s="40" customFormat="1" ht="20.25" customHeight="1" x14ac:dyDescent="0.25">
      <c r="A25" s="12"/>
      <c r="B25" s="12"/>
      <c r="C25" s="12"/>
      <c r="D25" s="12"/>
      <c r="E25" s="12"/>
      <c r="F25" s="12"/>
      <c r="G25" s="19"/>
      <c r="H25" s="19"/>
      <c r="I25" s="7">
        <v>1</v>
      </c>
      <c r="J25" s="7">
        <v>2</v>
      </c>
      <c r="K25" s="7">
        <v>3</v>
      </c>
      <c r="L25" s="7">
        <v>4</v>
      </c>
      <c r="M25" s="7">
        <v>5</v>
      </c>
      <c r="N25" s="7">
        <v>6</v>
      </c>
      <c r="O25" s="7">
        <v>7</v>
      </c>
      <c r="P25" s="7">
        <v>8</v>
      </c>
      <c r="Q25" s="7">
        <v>9</v>
      </c>
      <c r="R25" s="8">
        <v>10</v>
      </c>
      <c r="S25" s="8">
        <v>11</v>
      </c>
      <c r="T25" s="8">
        <v>12</v>
      </c>
      <c r="U25" s="19"/>
      <c r="V25" s="19"/>
      <c r="W25" s="19"/>
      <c r="X25" s="19"/>
      <c r="Y25" s="19"/>
      <c r="Z25" s="19"/>
    </row>
    <row r="26" spans="1:26" ht="61.5" customHeight="1" x14ac:dyDescent="0.25">
      <c r="A26" s="26">
        <v>1</v>
      </c>
      <c r="B26" s="41" t="s">
        <v>10</v>
      </c>
      <c r="C26" s="41"/>
      <c r="D26" s="41"/>
      <c r="E26" s="41"/>
      <c r="F26" s="41"/>
      <c r="G26" s="42" t="s">
        <v>11</v>
      </c>
      <c r="H26" s="42">
        <v>104</v>
      </c>
      <c r="I26" s="11">
        <v>512.79</v>
      </c>
      <c r="J26" s="10">
        <v>95</v>
      </c>
      <c r="K26" s="6">
        <v>142</v>
      </c>
      <c r="L26" s="3">
        <v>143.51</v>
      </c>
      <c r="M26" s="11">
        <v>221.87</v>
      </c>
      <c r="N26" s="3">
        <v>160</v>
      </c>
      <c r="O26" s="11">
        <v>256.5</v>
      </c>
      <c r="P26" s="11">
        <v>231.5</v>
      </c>
      <c r="Q26" s="11">
        <v>269</v>
      </c>
      <c r="R26" s="11">
        <v>250</v>
      </c>
      <c r="S26" s="3">
        <v>184.62</v>
      </c>
      <c r="T26" s="11">
        <v>300</v>
      </c>
      <c r="U26" s="43">
        <f>ROUND(AVERAGE(J26:L26,N26,S26),2)</f>
        <v>145.03</v>
      </c>
      <c r="V26" s="1">
        <f>(_xlfn.STDEV.S(J26:L26,N26,S26))/(AVERAGE(J26:L26,N26,S26))</f>
        <v>0.22623468417668752</v>
      </c>
      <c r="W26" s="20" t="s">
        <v>71</v>
      </c>
      <c r="X26" s="20"/>
      <c r="Y26" s="44">
        <f>U26</f>
        <v>145.03</v>
      </c>
      <c r="Z26" s="5">
        <f>Y26*H26</f>
        <v>15083.12</v>
      </c>
    </row>
    <row r="27" spans="1:26" ht="15" x14ac:dyDescent="0.25">
      <c r="A27" s="48" t="s">
        <v>72</v>
      </c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</row>
    <row r="28" spans="1:26" ht="15" x14ac:dyDescent="0.25"/>
    <row r="29" spans="1:26" ht="15" x14ac:dyDescent="0.25"/>
    <row r="30" spans="1:26" ht="15" x14ac:dyDescent="0.25"/>
    <row r="31" spans="1:26" ht="15" x14ac:dyDescent="0.25"/>
    <row r="32" spans="1:26" ht="15" x14ac:dyDescent="0.25"/>
    <row r="33" spans="7:11" ht="15" x14ac:dyDescent="0.25"/>
    <row r="34" spans="7:11" ht="15" x14ac:dyDescent="0.25"/>
    <row r="35" spans="7:11" ht="15" x14ac:dyDescent="0.25"/>
    <row r="36" spans="7:11" ht="14.25" customHeight="1" x14ac:dyDescent="0.25">
      <c r="G36" s="45"/>
      <c r="H36" s="45"/>
      <c r="J36" s="45"/>
      <c r="K36" s="45"/>
    </row>
  </sheetData>
  <mergeCells count="87">
    <mergeCell ref="Q16:W16"/>
    <mergeCell ref="Q17:W17"/>
    <mergeCell ref="Q18:W18"/>
    <mergeCell ref="Q19:W19"/>
    <mergeCell ref="Q20:W20"/>
    <mergeCell ref="Q21:W21"/>
    <mergeCell ref="A7:W7"/>
    <mergeCell ref="Q10:W10"/>
    <mergeCell ref="Q11:W11"/>
    <mergeCell ref="Q8:W9"/>
    <mergeCell ref="B1:J1"/>
    <mergeCell ref="E20:H20"/>
    <mergeCell ref="I20:J20"/>
    <mergeCell ref="E21:H21"/>
    <mergeCell ref="I21:J21"/>
    <mergeCell ref="E10:H10"/>
    <mergeCell ref="I10:J10"/>
    <mergeCell ref="B10:B18"/>
    <mergeCell ref="E18:H18"/>
    <mergeCell ref="I18:J18"/>
    <mergeCell ref="E15:H15"/>
    <mergeCell ref="I15:J15"/>
    <mergeCell ref="E14:H14"/>
    <mergeCell ref="I14:J14"/>
    <mergeCell ref="I16:J16"/>
    <mergeCell ref="E16:H16"/>
    <mergeCell ref="A27:M27"/>
    <mergeCell ref="B26:F26"/>
    <mergeCell ref="H24:H25"/>
    <mergeCell ref="K20:M20"/>
    <mergeCell ref="A23:Z23"/>
    <mergeCell ref="A24:A25"/>
    <mergeCell ref="W26:X26"/>
    <mergeCell ref="Y24:Y25"/>
    <mergeCell ref="N20:O20"/>
    <mergeCell ref="N21:O21"/>
    <mergeCell ref="K21:M21"/>
    <mergeCell ref="Z24:Z25"/>
    <mergeCell ref="U24:U25"/>
    <mergeCell ref="I24:Q24"/>
    <mergeCell ref="B24:F25"/>
    <mergeCell ref="N11:O11"/>
    <mergeCell ref="N13:O13"/>
    <mergeCell ref="N14:O14"/>
    <mergeCell ref="N15:O15"/>
    <mergeCell ref="Q12:W12"/>
    <mergeCell ref="Q13:W13"/>
    <mergeCell ref="Q14:W14"/>
    <mergeCell ref="Q15:W15"/>
    <mergeCell ref="G24:G25"/>
    <mergeCell ref="V24:V25"/>
    <mergeCell ref="W24:X25"/>
    <mergeCell ref="E19:H19"/>
    <mergeCell ref="N16:O16"/>
    <mergeCell ref="N17:O17"/>
    <mergeCell ref="I17:J17"/>
    <mergeCell ref="K19:M19"/>
    <mergeCell ref="N18:O18"/>
    <mergeCell ref="I19:J19"/>
    <mergeCell ref="N19:O19"/>
    <mergeCell ref="K17:M17"/>
    <mergeCell ref="E17:H17"/>
    <mergeCell ref="K11:M11"/>
    <mergeCell ref="K8:M9"/>
    <mergeCell ref="A8:A9"/>
    <mergeCell ref="B8:B9"/>
    <mergeCell ref="C8:D8"/>
    <mergeCell ref="E8:H9"/>
    <mergeCell ref="I8:J9"/>
    <mergeCell ref="P8:P9"/>
    <mergeCell ref="N8:O9"/>
    <mergeCell ref="I11:J11"/>
    <mergeCell ref="N10:O10"/>
    <mergeCell ref="K10:M10"/>
    <mergeCell ref="E11:H11"/>
    <mergeCell ref="B19:B21"/>
    <mergeCell ref="K18:M18"/>
    <mergeCell ref="E12:H12"/>
    <mergeCell ref="I12:J12"/>
    <mergeCell ref="K12:M12"/>
    <mergeCell ref="N12:O12"/>
    <mergeCell ref="K15:M15"/>
    <mergeCell ref="K13:M13"/>
    <mergeCell ref="K14:M14"/>
    <mergeCell ref="E13:H13"/>
    <mergeCell ref="I13:J13"/>
    <mergeCell ref="K16:M16"/>
  </mergeCells>
  <phoneticPr fontId="6" type="noConversion"/>
  <hyperlinks>
    <hyperlink ref="K11" r:id="rId1" xr:uid="{3BD85763-E1DB-4C15-88A1-3627E76734DA}"/>
    <hyperlink ref="K21" r:id="rId2" xr:uid="{24510E22-4F3E-443C-92F1-E53434F863B9}"/>
    <hyperlink ref="K12" r:id="rId3" xr:uid="{1DEED614-5057-437C-9F0A-14DC75343701}"/>
    <hyperlink ref="K13" r:id="rId4" xr:uid="{7026E9C9-8E42-4EF3-89DF-1FC58A680854}"/>
    <hyperlink ref="K14" r:id="rId5" xr:uid="{47D87708-7A22-4065-B877-2C13636E52F5}"/>
    <hyperlink ref="K15" r:id="rId6" xr:uid="{7FBF9356-4901-43B6-9EE7-823C7BE749F6}"/>
    <hyperlink ref="K16" r:id="rId7" xr:uid="{59435E6C-A906-46CF-A98C-C6A2F2740BBD}"/>
    <hyperlink ref="K17" r:id="rId8" xr:uid="{518BC99D-5B30-4F07-816E-3DFCE05E2435}"/>
    <hyperlink ref="K18" r:id="rId9" xr:uid="{E4C1B8AD-5A94-41EC-8A40-6B7F4BEC7AD7}"/>
    <hyperlink ref="K10" r:id="rId10" xr:uid="{F0503170-EF05-40E4-94FE-899112B912E5}"/>
    <hyperlink ref="K19" r:id="rId11" xr:uid="{E3915A1F-2991-49B3-AA4B-9AA7BC59FC20}"/>
  </hyperlinks>
  <pageMargins left="0.511811024" right="0.511811024" top="0.78740157499999996" bottom="0.78740157499999996" header="0.31496062000000002" footer="0.31496062000000002"/>
  <pageSetup paperSize="9" scale="28" orientation="portrait" r:id="rId12"/>
  <drawing r:id="rId1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Mapa Comparativo - SECOP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Raphael de Oliveira Santos do Nascimento</dc:creator>
  <cp:lastModifiedBy>Stefano Babinski Neto</cp:lastModifiedBy>
  <dcterms:created xsi:type="dcterms:W3CDTF">2023-02-16T13:36:51Z</dcterms:created>
  <dcterms:modified xsi:type="dcterms:W3CDTF">2026-03-30T13:42:24Z</dcterms:modified>
</cp:coreProperties>
</file>